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kwilliams\Dropbox\Dropbox\Research\Excel\Technology Q&amp;A\AR Aging\"/>
    </mc:Choice>
  </mc:AlternateContent>
  <xr:revisionPtr revIDLastSave="0" documentId="13_ncr:1_{427A46CF-630D-4DFA-B92D-69EE967B0836}" xr6:coauthVersionLast="47" xr6:coauthVersionMax="47" xr10:uidLastSave="{00000000-0000-0000-0000-000000000000}"/>
  <bookViews>
    <workbookView xWindow="28680" yWindow="-120" windowWidth="29040" windowHeight="15840" activeTab="1" xr2:uid="{53183599-D9D3-412E-8D5F-CADB07413549}"/>
  </bookViews>
  <sheets>
    <sheet name="Original" sheetId="1" r:id="rId1"/>
    <sheet name="Completed" sheetId="2" r:id="rId2"/>
  </sheets>
  <calcPr calcId="191029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" i="2" l="1"/>
  <c r="E2" i="2" l="1" a="1"/>
  <c r="E2" i="2" s="1"/>
  <c r="F2" i="2" s="1" a="1"/>
  <c r="F2" i="2" s="1"/>
  <c r="G2" i="2" l="1" a="1"/>
  <c r="G2" i="2" s="1"/>
  <c r="L9" i="2"/>
  <c r="L10" i="2" s="1"/>
  <c r="L2" i="2" l="1" a="1"/>
  <c r="L2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<sst xmlns="http://schemas.openxmlformats.org/spreadsheetml/2006/main" count="230" uniqueCount="23">
  <si>
    <t>Customer</t>
  </si>
  <si>
    <t>Invoice #</t>
  </si>
  <si>
    <t>Due Date</t>
  </si>
  <si>
    <t>Invoice Amount</t>
  </si>
  <si>
    <t>Days Past Due</t>
  </si>
  <si>
    <t>Aging Bucket</t>
  </si>
  <si>
    <t>Delta Ltd.</t>
  </si>
  <si>
    <t>Over 90 Days</t>
  </si>
  <si>
    <t>Epsilon Corp.</t>
  </si>
  <si>
    <t>Gamma Co.</t>
  </si>
  <si>
    <t>Beta LLC</t>
  </si>
  <si>
    <t>Alpha Inc.</t>
  </si>
  <si>
    <t>61-90 Days</t>
  </si>
  <si>
    <t>31-60 Days</t>
  </si>
  <si>
    <t>0-30 Days</t>
  </si>
  <si>
    <t>Total Amount</t>
  </si>
  <si>
    <t>Interest</t>
  </si>
  <si>
    <t>Total AR:</t>
  </si>
  <si>
    <t>Overdue AR:</t>
  </si>
  <si>
    <t>Percentage Overdue:</t>
  </si>
  <si>
    <t>Row Labels</t>
  </si>
  <si>
    <t>Grand Total</t>
  </si>
  <si>
    <t>Sum of Invoice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</si>
</sst>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yyyy\-mm\-dd\ hh:mm:ss"/>
    <numFmt numFmtId="165" formatCode="_(* #,##0_);_(* \(#,##0\);_(* &quot;-&quot;??_);_(@_)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1" xfId="0" applyFont="1" applyBorder="1" applyAlignment="1">
      <alignment horizontal="center" vertical="top"/>
    </xf>
    <xf numFmtId="164" fontId="0" fillId="0" borderId="0" xfId="0" applyNumberFormat="1"/>
    <xf numFmtId="165" fontId="0" fillId="0" borderId="0" xfId="1" applyNumberFormat="1" applyFont="1"/>
    <xf numFmtId="165" fontId="0" fillId="0" borderId="0" xfId="0" applyNumberFormat="1"/>
    <xf numFmtId="10" fontId="0" fillId="0" borderId="0" xfId="1" applyNumberFormat="1" applyFont="1"/>
    <xf numFmtId="0" fontId="0" fillId="0" borderId="0" xfId="0" pivotButton="1"/>
    <xf numFmtId="0" fontId="0" fillId="0" borderId="0" xfId="0" applyAlignment="1">
      <alignment horizontal="left"/>
    </xf>
  </cellXfs>
  <cellStyles count="2">
    <cellStyle name="Comma" xfId="1" builtinId="3"/>
    <cellStyle name="Normal" xfId="0" builtinId="0"/>
  </cellStyles>
  <dxfs count="1">
    <dxf>
      <numFmt numFmtId="165" formatCode="_(* #,##0_);_(* \(#,##0\);_(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Accounts By Age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0-30 Days</c:v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Completed!$L$2</c:f>
              <c:numCache>
                <c:formatCode>_(* #,##0_);_(* \(#,##0\);_(* "-"??_);_(@_)</c:formatCode>
                <c:ptCount val="1"/>
                <c:pt idx="0">
                  <c:v>41689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1A-429B-A565-FB6BB17214F8}"/>
            </c:ext>
          </c:extLst>
        </c:ser>
        <c:ser>
          <c:idx val="1"/>
          <c:order val="1"/>
          <c:tx>
            <c:v>31-60 Days</c:v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Completed!$L$3</c:f>
              <c:numCache>
                <c:formatCode>_(* #,##0_);_(* \(#,##0\);_(* "-"??_);_(@_)</c:formatCode>
                <c:ptCount val="1"/>
                <c:pt idx="0">
                  <c:v>45520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1A-429B-A565-FB6BB17214F8}"/>
            </c:ext>
          </c:extLst>
        </c:ser>
        <c:ser>
          <c:idx val="2"/>
          <c:order val="2"/>
          <c:tx>
            <c:v>61-90 Days</c:v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Completed!$L$4</c:f>
              <c:numCache>
                <c:formatCode>_(* #,##0_);_(* \(#,##0\);_(* "-"??_);_(@_)</c:formatCode>
                <c:ptCount val="1"/>
                <c:pt idx="0">
                  <c:v>47515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1A-429B-A565-FB6BB17214F8}"/>
            </c:ext>
          </c:extLst>
        </c:ser>
        <c:ser>
          <c:idx val="3"/>
          <c:order val="3"/>
          <c:tx>
            <c:v>Over 90 Days</c:v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Completed!$L$5</c:f>
              <c:numCache>
                <c:formatCode>_(* #,##0_);_(* \(#,##0\);_(* "-"??_);_(@_)</c:formatCode>
                <c:ptCount val="1"/>
                <c:pt idx="0">
                  <c:v>151267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1A-429B-A565-FB6BB17214F8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778747200"/>
        <c:axId val="778742400"/>
      </c:barChart>
      <c:catAx>
        <c:axId val="7787472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742400"/>
        <c:crosses val="autoZero"/>
        <c:auto val="1"/>
        <c:lblAlgn val="ctr"/>
        <c:lblOffset val="100"/>
        <c:noMultiLvlLbl val="0"/>
      </c:catAx>
      <c:valAx>
        <c:axId val="7787424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787472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Accounts By Age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Completed!$L$1</c:f>
              <c:strCache>
                <c:ptCount val="1"/>
                <c:pt idx="0">
                  <c:v>Total Amount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4B8-472E-8A90-48277ADFAF0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4B8-472E-8A90-48277ADFAF0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4B8-472E-8A90-48277ADFAF0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04B8-472E-8A90-48277ADFAF03}"/>
              </c:ext>
            </c:extLst>
          </c:dPt>
          <c:cat>
            <c:strRef>
              <c:f>Completed!$K$2:$K$5</c:f>
              <c:strCache>
                <c:ptCount val="4"/>
                <c:pt idx="0">
                  <c:v>0-30 Days</c:v>
                </c:pt>
                <c:pt idx="1">
                  <c:v>31-60 Days</c:v>
                </c:pt>
                <c:pt idx="2">
                  <c:v>61-90 Days</c:v>
                </c:pt>
                <c:pt idx="3">
                  <c:v>Over 90 Days</c:v>
                </c:pt>
              </c:strCache>
            </c:strRef>
          </c:cat>
          <c:val>
            <c:numRef>
              <c:f>Completed!$L$2:$L$5</c:f>
              <c:numCache>
                <c:formatCode>_(* #,##0_);_(* \(#,##0\);_(* "-"??_);_(@_)</c:formatCode>
                <c:ptCount val="4"/>
                <c:pt idx="0">
                  <c:v>41689</c:v>
                </c:pt>
                <c:pt idx="1">
                  <c:v>45520</c:v>
                </c:pt>
                <c:pt idx="2">
                  <c:v>47515</c:v>
                </c:pt>
                <c:pt idx="3">
                  <c:v>151267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1D-4FB6-937A-DC9366F2B4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7620</xdr:colOff>
      <xdr:row>0</xdr:row>
      <xdr:rowOff>88582</xdr:rowOff>
    </xdr:from>
    <xdr:to>
      <xdr:col>20</xdr:col>
      <xdr:colOff>316230</xdr:colOff>
      <xdr:row>15</xdr:row>
      <xdr:rowOff>113347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B254BDE-5CEF-5C7C-FEC2-F684359378F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107632</xdr:colOff>
      <xdr:row>16</xdr:row>
      <xdr:rowOff>98107</xdr:rowOff>
    </xdr:from>
    <xdr:to>
      <xdr:col>20</xdr:col>
      <xdr:colOff>418147</xdr:colOff>
      <xdr:row>31</xdr:row>
      <xdr:rowOff>124777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80843A3-A756-A5DF-A154-71C3598A79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elly L. Williams" refreshedDate="45641.839928009256" createdVersion="8" refreshedVersion="8" minRefreshableVersion="3" recordCount="100" xr:uid="{AE755885-F574-4071-8B69-78179B0E69B0}">
  <cacheSource type="worksheet">
    <worksheetSource ref="A1:G101" sheet="Completed"/>
  </cacheSource>
  <cacheFields count="7">
    <cacheField name="Customer" numFmtId="0">
      <sharedItems count="5">
        <s v="Delta Ltd."/>
        <s v="Epsilon Corp."/>
        <s v="Gamma Co."/>
        <s v="Beta LLC"/>
        <s v="Alpha Inc."/>
      </sharedItems>
    </cacheField>
    <cacheField name="Invoice #" numFmtId="0">
      <sharedItems containsSemiMixedTypes="0" containsString="0" containsNumber="1" containsInteger="1" minValue="1001" maxValue="1100"/>
    </cacheField>
    <cacheField name="Due Date" numFmtId="164">
      <sharedItems containsSemiMixedTypes="0" containsNonDate="0" containsDate="1" containsString="0" minDate="2024-06-01T00:00:00" maxDate="2024-12-16T00:00:00"/>
    </cacheField>
    <cacheField name="Invoice Amount" numFmtId="165">
      <sharedItems containsSemiMixedTypes="0" containsString="0" containsNumber="1" containsInteger="1" minValue="646" maxValue="4996" count="100">
        <n v="3599"/>
        <n v="700"/>
        <n v="3604"/>
        <n v="2954"/>
        <n v="4145"/>
        <n v="1304"/>
        <n v="3231"/>
        <n v="3273"/>
        <n v="2070"/>
        <n v="3190"/>
        <n v="4340"/>
        <n v="1528"/>
        <n v="1002"/>
        <n v="4993"/>
        <n v="1370"/>
        <n v="4988"/>
        <n v="706"/>
        <n v="1984"/>
        <n v="1363"/>
        <n v="3290"/>
        <n v="1063"/>
        <n v="4691"/>
        <n v="2257"/>
        <n v="2178"/>
        <n v="3742"/>
        <n v="1559"/>
        <n v="2222"/>
        <n v="3814"/>
        <n v="3657"/>
        <n v="3125"/>
        <n v="3229"/>
        <n v="2097"/>
        <n v="3560"/>
        <n v="3193"/>
        <n v="4127"/>
        <n v="1863"/>
        <n v="2481"/>
        <n v="2163"/>
        <n v="2029"/>
        <n v="2538"/>
        <n v="3802"/>
        <n v="2737"/>
        <n v="1806"/>
        <n v="4529"/>
        <n v="3175"/>
        <n v="1782"/>
        <n v="1209"/>
        <n v="4913"/>
        <n v="4248"/>
        <n v="1163"/>
        <n v="2498"/>
        <n v="3945"/>
        <n v="4243"/>
        <n v="1995"/>
        <n v="3804"/>
        <n v="4263"/>
        <n v="2353"/>
        <n v="1791"/>
        <n v="4081"/>
        <n v="3957"/>
        <n v="2136"/>
        <n v="4196"/>
        <n v="3499"/>
        <n v="3652"/>
        <n v="1198"/>
        <n v="2660"/>
        <n v="4597"/>
        <n v="1354"/>
        <n v="3974"/>
        <n v="2207"/>
        <n v="3277"/>
        <n v="2233"/>
        <n v="4010"/>
        <n v="702"/>
        <n v="3755"/>
        <n v="4718"/>
        <n v="4996"/>
        <n v="1266"/>
        <n v="4889"/>
        <n v="2827"/>
        <n v="3431"/>
        <n v="697"/>
        <n v="2430"/>
        <n v="4082"/>
        <n v="1108"/>
        <n v="3772"/>
        <n v="1647"/>
        <n v="4782"/>
        <n v="3897"/>
        <n v="3011"/>
        <n v="2294"/>
        <n v="1159"/>
        <n v="3311"/>
        <n v="1869"/>
        <n v="2486"/>
        <n v="646"/>
        <n v="3719"/>
        <n v="3411"/>
        <n v="2234"/>
        <n v="2343"/>
      </sharedItems>
    </cacheField>
    <cacheField name="Days Past Due" numFmtId="0">
      <sharedItems containsSemiMixedTypes="0" containsString="0" containsNumber="1" containsInteger="1" minValue="0" maxValue="197"/>
    </cacheField>
    <cacheField name="Aging Bucket" numFmtId="0">
      <sharedItems count="4">
        <s v="Over 90 Days"/>
        <s v="61-90 Days"/>
        <s v="31-60 Days"/>
        <s v="0-30 Days"/>
      </sharedItems>
    </cacheField>
    <cacheField name="Interest" numFmtId="165">
      <sharedItems containsSemiMixedTypes="0" containsString="0" containsNumber="1" minValue="0" maxValue="235.2865753424657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0">
  <r>
    <x v="0"/>
    <n v="1001"/>
    <d v="2024-06-01T00:00:00"/>
    <x v="0"/>
    <n v="197"/>
    <x v="0"/>
    <n v="194.247397260274"/>
  </r>
  <r>
    <x v="1"/>
    <n v="1002"/>
    <d v="2024-06-02T00:00:00"/>
    <x v="1"/>
    <n v="196"/>
    <x v="0"/>
    <n v="37.589041095890408"/>
  </r>
  <r>
    <x v="2"/>
    <n v="1003"/>
    <d v="2024-06-04T00:00:00"/>
    <x v="2"/>
    <n v="194"/>
    <x v="0"/>
    <n v="191.55506849315071"/>
  </r>
  <r>
    <x v="1"/>
    <n v="1004"/>
    <d v="2024-06-06T00:00:00"/>
    <x v="3"/>
    <n v="192"/>
    <x v="0"/>
    <n v="155.38849315068492"/>
  </r>
  <r>
    <x v="1"/>
    <n v="1005"/>
    <d v="2024-06-08T00:00:00"/>
    <x v="4"/>
    <n v="190"/>
    <x v="0"/>
    <n v="215.76712328767121"/>
  </r>
  <r>
    <x v="3"/>
    <n v="1006"/>
    <d v="2024-06-10T00:00:00"/>
    <x v="5"/>
    <n v="188"/>
    <x v="0"/>
    <n v="67.164931506849314"/>
  </r>
  <r>
    <x v="2"/>
    <n v="1007"/>
    <d v="2024-06-12T00:00:00"/>
    <x v="6"/>
    <n v="186"/>
    <x v="0"/>
    <n v="164.6482191780822"/>
  </r>
  <r>
    <x v="2"/>
    <n v="1008"/>
    <d v="2024-06-14T00:00:00"/>
    <x v="7"/>
    <n v="184"/>
    <x v="0"/>
    <n v="164.99506849315071"/>
  </r>
  <r>
    <x v="2"/>
    <n v="1009"/>
    <d v="2024-06-16T00:00:00"/>
    <x v="8"/>
    <n v="182"/>
    <x v="0"/>
    <n v="103.21643835616439"/>
  </r>
  <r>
    <x v="1"/>
    <n v="1010"/>
    <d v="2024-06-18T00:00:00"/>
    <x v="9"/>
    <n v="180"/>
    <x v="0"/>
    <n v="157.31506849315068"/>
  </r>
  <r>
    <x v="0"/>
    <n v="1011"/>
    <d v="2024-06-20T00:00:00"/>
    <x v="10"/>
    <n v="178"/>
    <x v="0"/>
    <n v="211.64931506849314"/>
  </r>
  <r>
    <x v="2"/>
    <n v="1012"/>
    <d v="2024-06-22T00:00:00"/>
    <x v="11"/>
    <n v="176"/>
    <x v="0"/>
    <n v="73.678904109589055"/>
  </r>
  <r>
    <x v="1"/>
    <n v="1013"/>
    <d v="2024-06-24T00:00:00"/>
    <x v="12"/>
    <n v="174"/>
    <x v="0"/>
    <n v="47.766575342465757"/>
  </r>
  <r>
    <x v="3"/>
    <n v="1014"/>
    <d v="2024-06-26T00:00:00"/>
    <x v="13"/>
    <n v="172"/>
    <x v="0"/>
    <n v="235.28657534246577"/>
  </r>
  <r>
    <x v="0"/>
    <n v="1015"/>
    <d v="2024-06-28T00:00:00"/>
    <x v="14"/>
    <n v="170"/>
    <x v="0"/>
    <n v="63.80821917808219"/>
  </r>
  <r>
    <x v="3"/>
    <n v="1016"/>
    <d v="2024-06-30T00:00:00"/>
    <x v="15"/>
    <n v="168"/>
    <x v="0"/>
    <n v="229.58465753424659"/>
  </r>
  <r>
    <x v="0"/>
    <n v="1017"/>
    <d v="2024-07-02T00:00:00"/>
    <x v="16"/>
    <n v="166"/>
    <x v="0"/>
    <n v="32.108493150684936"/>
  </r>
  <r>
    <x v="1"/>
    <n v="1018"/>
    <d v="2024-07-04T00:00:00"/>
    <x v="17"/>
    <n v="164"/>
    <x v="0"/>
    <n v="89.144109589041093"/>
  </r>
  <r>
    <x v="4"/>
    <n v="1019"/>
    <d v="2024-07-06T00:00:00"/>
    <x v="18"/>
    <n v="162"/>
    <x v="0"/>
    <n v="60.494794520547948"/>
  </r>
  <r>
    <x v="0"/>
    <n v="1020"/>
    <d v="2024-07-08T00:00:00"/>
    <x v="19"/>
    <n v="160"/>
    <x v="0"/>
    <n v="144.21917808219177"/>
  </r>
  <r>
    <x v="3"/>
    <n v="1021"/>
    <d v="2024-07-10T00:00:00"/>
    <x v="20"/>
    <n v="158"/>
    <x v="0"/>
    <n v="46.014794520547952"/>
  </r>
  <r>
    <x v="1"/>
    <n v="1022"/>
    <d v="2024-07-12T00:00:00"/>
    <x v="21"/>
    <n v="156"/>
    <x v="0"/>
    <n v="200.49205479452056"/>
  </r>
  <r>
    <x v="0"/>
    <n v="1023"/>
    <d v="2024-07-14T00:00:00"/>
    <x v="22"/>
    <n v="154"/>
    <x v="0"/>
    <n v="95.226849315068492"/>
  </r>
  <r>
    <x v="4"/>
    <n v="1024"/>
    <d v="2024-07-16T00:00:00"/>
    <x v="23"/>
    <n v="152"/>
    <x v="0"/>
    <n v="90.700273972602744"/>
  </r>
  <r>
    <x v="4"/>
    <n v="1025"/>
    <d v="2024-07-18T00:00:00"/>
    <x v="24"/>
    <n v="150"/>
    <x v="0"/>
    <n v="153.78082191780823"/>
  </r>
  <r>
    <x v="2"/>
    <n v="1026"/>
    <d v="2024-07-20T00:00:00"/>
    <x v="25"/>
    <n v="148"/>
    <x v="0"/>
    <n v="63.214246575342464"/>
  </r>
  <r>
    <x v="2"/>
    <n v="1027"/>
    <d v="2024-07-22T00:00:00"/>
    <x v="26"/>
    <n v="146"/>
    <x v="0"/>
    <n v="88.88000000000001"/>
  </r>
  <r>
    <x v="3"/>
    <n v="1028"/>
    <d v="2024-07-24T00:00:00"/>
    <x v="27"/>
    <n v="144"/>
    <x v="0"/>
    <n v="150.47013698630138"/>
  </r>
  <r>
    <x v="0"/>
    <n v="1029"/>
    <d v="2024-07-26T00:00:00"/>
    <x v="28"/>
    <n v="142"/>
    <x v="0"/>
    <n v="142.2723287671233"/>
  </r>
  <r>
    <x v="0"/>
    <n v="1030"/>
    <d v="2024-07-28T00:00:00"/>
    <x v="29"/>
    <n v="140"/>
    <x v="0"/>
    <n v="119.86301369863013"/>
  </r>
  <r>
    <x v="2"/>
    <n v="1031"/>
    <d v="2024-07-30T00:00:00"/>
    <x v="30"/>
    <n v="138"/>
    <x v="0"/>
    <n v="122.08273972602741"/>
  </r>
  <r>
    <x v="0"/>
    <n v="1032"/>
    <d v="2024-08-01T00:00:00"/>
    <x v="31"/>
    <n v="136"/>
    <x v="0"/>
    <n v="78.134794520547956"/>
  </r>
  <r>
    <x v="0"/>
    <n v="1033"/>
    <d v="2024-08-03T00:00:00"/>
    <x v="32"/>
    <n v="134"/>
    <x v="0"/>
    <n v="130.6958904109589"/>
  </r>
  <r>
    <x v="4"/>
    <n v="1034"/>
    <d v="2024-08-05T00:00:00"/>
    <x v="33"/>
    <n v="132"/>
    <x v="0"/>
    <n v="115.47287671232877"/>
  </r>
  <r>
    <x v="2"/>
    <n v="1035"/>
    <d v="2024-08-07T00:00:00"/>
    <x v="34"/>
    <n v="130"/>
    <x v="0"/>
    <n v="146.98904109589043"/>
  </r>
  <r>
    <x v="1"/>
    <n v="1036"/>
    <d v="2024-08-09T00:00:00"/>
    <x v="35"/>
    <n v="128"/>
    <x v="0"/>
    <n v="65.332602739726028"/>
  </r>
  <r>
    <x v="2"/>
    <n v="1037"/>
    <d v="2024-08-11T00:00:00"/>
    <x v="36"/>
    <n v="126"/>
    <x v="0"/>
    <n v="85.645479452054815"/>
  </r>
  <r>
    <x v="1"/>
    <n v="1038"/>
    <d v="2024-08-13T00:00:00"/>
    <x v="37"/>
    <n v="124"/>
    <x v="0"/>
    <n v="73.482739726027404"/>
  </r>
  <r>
    <x v="4"/>
    <n v="1039"/>
    <d v="2024-08-15T00:00:00"/>
    <x v="38"/>
    <n v="122"/>
    <x v="0"/>
    <n v="67.8186301369863"/>
  </r>
  <r>
    <x v="3"/>
    <n v="1040"/>
    <d v="2024-08-17T00:00:00"/>
    <x v="39"/>
    <n v="120"/>
    <x v="0"/>
    <n v="83.441095890410963"/>
  </r>
  <r>
    <x v="0"/>
    <n v="1041"/>
    <d v="2024-08-19T00:00:00"/>
    <x v="40"/>
    <n v="118"/>
    <x v="0"/>
    <n v="122.91397260273975"/>
  </r>
  <r>
    <x v="4"/>
    <n v="1042"/>
    <d v="2024-08-21T00:00:00"/>
    <x v="41"/>
    <n v="116"/>
    <x v="0"/>
    <n v="86.984109589041097"/>
  </r>
  <r>
    <x v="0"/>
    <n v="1043"/>
    <d v="2024-08-23T00:00:00"/>
    <x v="42"/>
    <n v="114"/>
    <x v="0"/>
    <n v="56.406575342465757"/>
  </r>
  <r>
    <x v="3"/>
    <n v="1044"/>
    <d v="2024-08-25T00:00:00"/>
    <x v="43"/>
    <n v="112"/>
    <x v="0"/>
    <n v="138.97205479452057"/>
  </r>
  <r>
    <x v="3"/>
    <n v="1045"/>
    <d v="2024-08-27T00:00:00"/>
    <x v="44"/>
    <n v="110"/>
    <x v="0"/>
    <n v="95.68493150684931"/>
  </r>
  <r>
    <x v="4"/>
    <n v="1046"/>
    <d v="2024-08-29T00:00:00"/>
    <x v="45"/>
    <n v="108"/>
    <x v="0"/>
    <n v="52.727671232876716"/>
  </r>
  <r>
    <x v="3"/>
    <n v="1047"/>
    <d v="2024-08-31T00:00:00"/>
    <x v="46"/>
    <n v="106"/>
    <x v="0"/>
    <n v="35.110684931506846"/>
  </r>
  <r>
    <x v="1"/>
    <n v="1048"/>
    <d v="2024-09-02T00:00:00"/>
    <x v="47"/>
    <n v="104"/>
    <x v="0"/>
    <n v="139.9868493150685"/>
  </r>
  <r>
    <x v="3"/>
    <n v="1049"/>
    <d v="2024-09-04T00:00:00"/>
    <x v="48"/>
    <n v="102"/>
    <x v="0"/>
    <n v="118.71123287671234"/>
  </r>
  <r>
    <x v="0"/>
    <n v="1050"/>
    <d v="2024-09-06T00:00:00"/>
    <x v="49"/>
    <n v="100"/>
    <x v="0"/>
    <n v="31.863013698630137"/>
  </r>
  <r>
    <x v="0"/>
    <n v="1051"/>
    <d v="2024-09-08T00:00:00"/>
    <x v="50"/>
    <n v="98"/>
    <x v="0"/>
    <n v="67.069589041095895"/>
  </r>
  <r>
    <x v="0"/>
    <n v="1052"/>
    <d v="2024-09-10T00:00:00"/>
    <x v="51"/>
    <n v="96"/>
    <x v="0"/>
    <n v="103.75890410958903"/>
  </r>
  <r>
    <x v="0"/>
    <n v="1053"/>
    <d v="2024-09-12T00:00:00"/>
    <x v="52"/>
    <n v="94"/>
    <x v="0"/>
    <n v="109.27178082191782"/>
  </r>
  <r>
    <x v="1"/>
    <n v="1054"/>
    <d v="2024-09-14T00:00:00"/>
    <x v="53"/>
    <n v="92"/>
    <x v="0"/>
    <n v="50.284931506849318"/>
  </r>
  <r>
    <x v="2"/>
    <n v="1055"/>
    <d v="2024-09-16T00:00:00"/>
    <x v="54"/>
    <n v="90"/>
    <x v="1"/>
    <n v="93.797260273972611"/>
  </r>
  <r>
    <x v="4"/>
    <n v="1056"/>
    <d v="2024-09-18T00:00:00"/>
    <x v="55"/>
    <n v="88"/>
    <x v="1"/>
    <n v="102.77917808219179"/>
  </r>
  <r>
    <x v="0"/>
    <n v="1057"/>
    <d v="2024-09-20T00:00:00"/>
    <x v="56"/>
    <n v="86"/>
    <x v="1"/>
    <n v="55.440547945205481"/>
  </r>
  <r>
    <x v="3"/>
    <n v="1058"/>
    <d v="2024-09-22T00:00:00"/>
    <x v="57"/>
    <n v="84"/>
    <x v="1"/>
    <n v="41.217534246575347"/>
  </r>
  <r>
    <x v="0"/>
    <n v="1059"/>
    <d v="2024-09-24T00:00:00"/>
    <x v="58"/>
    <n v="82"/>
    <x v="1"/>
    <n v="91.682739726027393"/>
  </r>
  <r>
    <x v="3"/>
    <n v="1060"/>
    <d v="2024-09-26T00:00:00"/>
    <x v="59"/>
    <n v="80"/>
    <x v="1"/>
    <n v="86.728767123287682"/>
  </r>
  <r>
    <x v="3"/>
    <n v="1061"/>
    <d v="2024-09-28T00:00:00"/>
    <x v="60"/>
    <n v="78"/>
    <x v="1"/>
    <n v="45.646027397260283"/>
  </r>
  <r>
    <x v="0"/>
    <n v="1062"/>
    <d v="2024-09-30T00:00:00"/>
    <x v="61"/>
    <n v="76"/>
    <x v="1"/>
    <n v="87.368767123287682"/>
  </r>
  <r>
    <x v="1"/>
    <n v="1063"/>
    <d v="2024-10-02T00:00:00"/>
    <x v="62"/>
    <n v="74"/>
    <x v="1"/>
    <n v="70.938630136986305"/>
  </r>
  <r>
    <x v="3"/>
    <n v="1064"/>
    <d v="2024-10-04T00:00:00"/>
    <x v="63"/>
    <n v="72"/>
    <x v="1"/>
    <n v="72.039452054794523"/>
  </r>
  <r>
    <x v="3"/>
    <n v="1065"/>
    <d v="2024-10-06T00:00:00"/>
    <x v="64"/>
    <n v="70"/>
    <x v="1"/>
    <n v="22.975342465753425"/>
  </r>
  <r>
    <x v="0"/>
    <n v="1066"/>
    <d v="2024-10-08T00:00:00"/>
    <x v="65"/>
    <n v="68"/>
    <x v="1"/>
    <n v="49.556164383561644"/>
  </r>
  <r>
    <x v="3"/>
    <n v="1067"/>
    <d v="2024-10-10T00:00:00"/>
    <x v="66"/>
    <n v="66"/>
    <x v="1"/>
    <n v="83.12383561643837"/>
  </r>
  <r>
    <x v="3"/>
    <n v="1068"/>
    <d v="2024-10-12T00:00:00"/>
    <x v="67"/>
    <n v="64"/>
    <x v="1"/>
    <n v="23.741369863013698"/>
  </r>
  <r>
    <x v="0"/>
    <n v="1069"/>
    <d v="2024-10-14T00:00:00"/>
    <x v="68"/>
    <n v="62"/>
    <x v="1"/>
    <n v="67.503561643835624"/>
  </r>
  <r>
    <x v="0"/>
    <n v="1070"/>
    <d v="2024-10-16T00:00:00"/>
    <x v="69"/>
    <n v="60"/>
    <x v="2"/>
    <n v="36.279452054794518"/>
  </r>
  <r>
    <x v="4"/>
    <n v="1071"/>
    <d v="2024-10-18T00:00:00"/>
    <x v="70"/>
    <n v="58"/>
    <x v="2"/>
    <n v="52.072876712328778"/>
  </r>
  <r>
    <x v="1"/>
    <n v="1072"/>
    <d v="2024-10-20T00:00:00"/>
    <x v="71"/>
    <n v="56"/>
    <x v="2"/>
    <n v="34.259726027397264"/>
  </r>
  <r>
    <x v="1"/>
    <n v="1073"/>
    <d v="2024-10-22T00:00:00"/>
    <x v="72"/>
    <n v="54"/>
    <x v="2"/>
    <n v="59.326027397260276"/>
  </r>
  <r>
    <x v="3"/>
    <n v="1074"/>
    <d v="2024-10-24T00:00:00"/>
    <x v="73"/>
    <n v="52"/>
    <x v="2"/>
    <n v="10.001095890410959"/>
  </r>
  <r>
    <x v="1"/>
    <n v="1075"/>
    <d v="2024-10-26T00:00:00"/>
    <x v="74"/>
    <n v="50"/>
    <x v="2"/>
    <n v="51.438356164383556"/>
  </r>
  <r>
    <x v="3"/>
    <n v="1076"/>
    <d v="2024-10-28T00:00:00"/>
    <x v="75"/>
    <n v="48"/>
    <x v="2"/>
    <n v="62.044931506849309"/>
  </r>
  <r>
    <x v="4"/>
    <n v="1077"/>
    <d v="2024-10-30T00:00:00"/>
    <x v="76"/>
    <n v="46"/>
    <x v="2"/>
    <n v="62.963287671232884"/>
  </r>
  <r>
    <x v="0"/>
    <n v="1078"/>
    <d v="2024-11-01T00:00:00"/>
    <x v="77"/>
    <n v="44"/>
    <x v="2"/>
    <n v="15.2613698630137"/>
  </r>
  <r>
    <x v="0"/>
    <n v="1079"/>
    <d v="2024-11-03T00:00:00"/>
    <x v="78"/>
    <n v="42"/>
    <x v="2"/>
    <n v="56.256986301369864"/>
  </r>
  <r>
    <x v="0"/>
    <n v="1080"/>
    <d v="2024-11-05T00:00:00"/>
    <x v="79"/>
    <n v="40"/>
    <x v="2"/>
    <n v="30.980821917808218"/>
  </r>
  <r>
    <x v="1"/>
    <n v="1081"/>
    <d v="2024-11-07T00:00:00"/>
    <x v="80"/>
    <n v="38"/>
    <x v="2"/>
    <n v="35.720000000000006"/>
  </r>
  <r>
    <x v="4"/>
    <n v="1082"/>
    <d v="2024-11-09T00:00:00"/>
    <x v="81"/>
    <n v="36"/>
    <x v="2"/>
    <n v="6.8745205479452052"/>
  </r>
  <r>
    <x v="1"/>
    <n v="1083"/>
    <d v="2024-11-11T00:00:00"/>
    <x v="82"/>
    <n v="34"/>
    <x v="2"/>
    <n v="22.635616438356166"/>
  </r>
  <r>
    <x v="1"/>
    <n v="1084"/>
    <d v="2024-11-13T00:00:00"/>
    <x v="83"/>
    <n v="32"/>
    <x v="2"/>
    <n v="35.787397260273977"/>
  </r>
  <r>
    <x v="4"/>
    <n v="1085"/>
    <d v="2024-11-15T00:00:00"/>
    <x v="84"/>
    <n v="30"/>
    <x v="3"/>
    <n v="9.1068493150684944"/>
  </r>
  <r>
    <x v="4"/>
    <n v="1086"/>
    <d v="2024-11-17T00:00:00"/>
    <x v="85"/>
    <n v="28"/>
    <x v="3"/>
    <n v="28.935890410958908"/>
  </r>
  <r>
    <x v="4"/>
    <n v="1087"/>
    <d v="2024-11-19T00:00:00"/>
    <x v="86"/>
    <n v="26"/>
    <x v="3"/>
    <n v="11.732054794520549"/>
  </r>
  <r>
    <x v="4"/>
    <n v="1088"/>
    <d v="2024-11-21T00:00:00"/>
    <x v="87"/>
    <n v="24"/>
    <x v="3"/>
    <n v="31.443287671232877"/>
  </r>
  <r>
    <x v="0"/>
    <n v="1089"/>
    <d v="2024-11-23T00:00:00"/>
    <x v="88"/>
    <n v="22"/>
    <x v="3"/>
    <n v="23.488767123287676"/>
  </r>
  <r>
    <x v="2"/>
    <n v="1090"/>
    <d v="2024-11-25T00:00:00"/>
    <x v="89"/>
    <n v="20"/>
    <x v="3"/>
    <n v="16.4986301369863"/>
  </r>
  <r>
    <x v="2"/>
    <n v="1091"/>
    <d v="2024-11-27T00:00:00"/>
    <x v="90"/>
    <n v="18"/>
    <x v="3"/>
    <n v="11.312876712328768"/>
  </r>
  <r>
    <x v="4"/>
    <n v="1092"/>
    <d v="2024-11-29T00:00:00"/>
    <x v="91"/>
    <n v="16"/>
    <x v="3"/>
    <n v="5.0805479452054794"/>
  </r>
  <r>
    <x v="2"/>
    <n v="1093"/>
    <d v="2024-12-01T00:00:00"/>
    <x v="92"/>
    <n v="14"/>
    <x v="3"/>
    <n v="12.699726027397261"/>
  </r>
  <r>
    <x v="2"/>
    <n v="1094"/>
    <d v="2024-12-03T00:00:00"/>
    <x v="93"/>
    <n v="12"/>
    <x v="3"/>
    <n v="6.1446575342465746"/>
  </r>
  <r>
    <x v="4"/>
    <n v="1095"/>
    <d v="2024-12-05T00:00:00"/>
    <x v="94"/>
    <n v="10"/>
    <x v="3"/>
    <n v="6.8109589041095893"/>
  </r>
  <r>
    <x v="2"/>
    <n v="1096"/>
    <d v="2024-12-07T00:00:00"/>
    <x v="95"/>
    <n v="8"/>
    <x v="3"/>
    <n v="1.4158904109589043"/>
  </r>
  <r>
    <x v="1"/>
    <n v="1097"/>
    <d v="2024-12-09T00:00:00"/>
    <x v="96"/>
    <n v="6"/>
    <x v="3"/>
    <n v="6.1134246575342468"/>
  </r>
  <r>
    <x v="3"/>
    <n v="1098"/>
    <d v="2024-12-11T00:00:00"/>
    <x v="97"/>
    <n v="4"/>
    <x v="3"/>
    <n v="3.7380821917808222"/>
  </r>
  <r>
    <x v="3"/>
    <n v="1099"/>
    <d v="2024-12-13T00:00:00"/>
    <x v="98"/>
    <n v="2"/>
    <x v="3"/>
    <n v="1.224109589041096"/>
  </r>
  <r>
    <x v="4"/>
    <n v="1100"/>
    <d v="2024-12-15T00:00:00"/>
    <x v="99"/>
    <n v="0"/>
    <x v="3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61101F2-740D-4778-8DA7-C8A4A0DE9436}" name="PivotTable3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I15:J21" firstHeaderRow="1" firstDataRow="1" firstDataCol="1" rowPageCount="1" colPageCount="1"/>
  <pivotFields count="7">
    <pivotField axis="axisRow" showAll="0" sortType="descending">
      <items count="6">
        <item x="4"/>
        <item x="3"/>
        <item x="0"/>
        <item x="1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numFmtId="164" showAll="0"/>
    <pivotField dataField="1" numFmtId="165" showAll="0">
      <items count="101">
        <item x="95"/>
        <item x="81"/>
        <item x="1"/>
        <item x="73"/>
        <item x="16"/>
        <item x="12"/>
        <item x="20"/>
        <item x="84"/>
        <item x="91"/>
        <item x="49"/>
        <item x="64"/>
        <item x="46"/>
        <item x="77"/>
        <item x="5"/>
        <item x="67"/>
        <item x="18"/>
        <item x="14"/>
        <item x="11"/>
        <item x="25"/>
        <item x="86"/>
        <item x="45"/>
        <item x="57"/>
        <item x="42"/>
        <item x="35"/>
        <item x="93"/>
        <item x="17"/>
        <item x="53"/>
        <item x="38"/>
        <item x="8"/>
        <item x="31"/>
        <item x="60"/>
        <item x="37"/>
        <item x="23"/>
        <item x="69"/>
        <item x="26"/>
        <item x="71"/>
        <item x="98"/>
        <item x="22"/>
        <item x="90"/>
        <item x="99"/>
        <item x="56"/>
        <item x="82"/>
        <item x="36"/>
        <item x="94"/>
        <item x="50"/>
        <item x="39"/>
        <item x="65"/>
        <item x="41"/>
        <item x="79"/>
        <item x="3"/>
        <item x="89"/>
        <item x="29"/>
        <item x="44"/>
        <item x="9"/>
        <item x="33"/>
        <item x="30"/>
        <item x="6"/>
        <item x="7"/>
        <item x="70"/>
        <item x="19"/>
        <item x="92"/>
        <item x="97"/>
        <item x="80"/>
        <item x="62"/>
        <item x="32"/>
        <item x="0"/>
        <item x="2"/>
        <item x="63"/>
        <item x="28"/>
        <item x="96"/>
        <item x="24"/>
        <item x="74"/>
        <item x="85"/>
        <item x="40"/>
        <item x="54"/>
        <item x="27"/>
        <item x="88"/>
        <item x="51"/>
        <item x="59"/>
        <item x="68"/>
        <item x="72"/>
        <item x="58"/>
        <item x="83"/>
        <item x="34"/>
        <item x="4"/>
        <item x="61"/>
        <item x="52"/>
        <item x="48"/>
        <item x="55"/>
        <item x="10"/>
        <item x="43"/>
        <item x="66"/>
        <item x="21"/>
        <item x="75"/>
        <item x="87"/>
        <item x="78"/>
        <item x="47"/>
        <item x="15"/>
        <item x="13"/>
        <item x="76"/>
        <item t="default"/>
      </items>
    </pivotField>
    <pivotField showAll="0"/>
    <pivotField axis="axisPage" multipleItemSelectionAllowed="1" showAll="0">
      <items count="5">
        <item h="1" x="3"/>
        <item h="1" x="2"/>
        <item h="1" x="1"/>
        <item x="0"/>
        <item t="default"/>
      </items>
    </pivotField>
    <pivotField numFmtId="165" showAll="0"/>
  </pivotFields>
  <rowFields count="1">
    <field x="0"/>
  </rowFields>
  <rowItems count="6">
    <i>
      <x v="2"/>
    </i>
    <i>
      <x v="1"/>
    </i>
    <i>
      <x v="3"/>
    </i>
    <i>
      <x v="4"/>
    </i>
    <i>
      <x/>
    </i>
    <i t="grand">
      <x/>
    </i>
  </rowItems>
  <colItems count="1">
    <i/>
  </colItems>
  <pageFields count="1">
    <pageField fld="5" hier="-1"/>
  </pageFields>
  <dataFields count="1">
    <dataField name="Sum of Invoice Amount" fld="3" baseField="0" baseItem="0" numFmtId="165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0C180B-5E13-47D2-B1AF-63097EB09F76}">
  <dimension ref="A1:D101"/>
  <sheetViews>
    <sheetView workbookViewId="0">
      <selection activeCell="I17" sqref="I17"/>
    </sheetView>
  </sheetViews>
  <sheetFormatPr defaultRowHeight="14.4" x14ac:dyDescent="0.3"/>
  <cols>
    <col min="1" max="1" width="12.33203125" bestFit="1" customWidth="1"/>
    <col min="2" max="2" width="8.77734375" bestFit="1" customWidth="1"/>
    <col min="3" max="3" width="18" bestFit="1" customWidth="1"/>
    <col min="4" max="4" width="14.6640625" bestFit="1" customWidth="1"/>
  </cols>
  <sheetData>
    <row r="1" spans="1:4" x14ac:dyDescent="0.3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3">
      <c r="A2" t="s">
        <v>6</v>
      </c>
      <c r="B2">
        <v>1001</v>
      </c>
      <c r="C2" s="2">
        <v>45444</v>
      </c>
      <c r="D2" s="3">
        <v>3599</v>
      </c>
    </row>
    <row r="3" spans="1:4" x14ac:dyDescent="0.3">
      <c r="A3" t="s">
        <v>8</v>
      </c>
      <c r="B3">
        <v>1002</v>
      </c>
      <c r="C3" s="2">
        <v>45445</v>
      </c>
      <c r="D3" s="3">
        <v>700</v>
      </c>
    </row>
    <row r="4" spans="1:4" x14ac:dyDescent="0.3">
      <c r="A4" t="s">
        <v>9</v>
      </c>
      <c r="B4">
        <v>1003</v>
      </c>
      <c r="C4" s="2">
        <v>45447</v>
      </c>
      <c r="D4" s="3">
        <v>3604</v>
      </c>
    </row>
    <row r="5" spans="1:4" x14ac:dyDescent="0.3">
      <c r="A5" t="s">
        <v>8</v>
      </c>
      <c r="B5">
        <v>1004</v>
      </c>
      <c r="C5" s="2">
        <v>45449</v>
      </c>
      <c r="D5" s="3">
        <v>2954</v>
      </c>
    </row>
    <row r="6" spans="1:4" x14ac:dyDescent="0.3">
      <c r="A6" t="s">
        <v>8</v>
      </c>
      <c r="B6">
        <v>1005</v>
      </c>
      <c r="C6" s="2">
        <v>45451</v>
      </c>
      <c r="D6" s="3">
        <v>4145</v>
      </c>
    </row>
    <row r="7" spans="1:4" x14ac:dyDescent="0.3">
      <c r="A7" t="s">
        <v>10</v>
      </c>
      <c r="B7">
        <v>1006</v>
      </c>
      <c r="C7" s="2">
        <v>45453</v>
      </c>
      <c r="D7" s="3">
        <v>1304</v>
      </c>
    </row>
    <row r="8" spans="1:4" x14ac:dyDescent="0.3">
      <c r="A8" t="s">
        <v>9</v>
      </c>
      <c r="B8">
        <v>1007</v>
      </c>
      <c r="C8" s="2">
        <v>45455</v>
      </c>
      <c r="D8" s="3">
        <v>3231</v>
      </c>
    </row>
    <row r="9" spans="1:4" x14ac:dyDescent="0.3">
      <c r="A9" t="s">
        <v>9</v>
      </c>
      <c r="B9">
        <v>1008</v>
      </c>
      <c r="C9" s="2">
        <v>45457</v>
      </c>
      <c r="D9" s="3">
        <v>3273</v>
      </c>
    </row>
    <row r="10" spans="1:4" x14ac:dyDescent="0.3">
      <c r="A10" t="s">
        <v>9</v>
      </c>
      <c r="B10">
        <v>1009</v>
      </c>
      <c r="C10" s="2">
        <v>45459</v>
      </c>
      <c r="D10" s="3">
        <v>2070</v>
      </c>
    </row>
    <row r="11" spans="1:4" x14ac:dyDescent="0.3">
      <c r="A11" t="s">
        <v>8</v>
      </c>
      <c r="B11">
        <v>1010</v>
      </c>
      <c r="C11" s="2">
        <v>45461</v>
      </c>
      <c r="D11" s="3">
        <v>3190</v>
      </c>
    </row>
    <row r="12" spans="1:4" x14ac:dyDescent="0.3">
      <c r="A12" t="s">
        <v>6</v>
      </c>
      <c r="B12">
        <v>1011</v>
      </c>
      <c r="C12" s="2">
        <v>45463</v>
      </c>
      <c r="D12" s="3">
        <v>4340</v>
      </c>
    </row>
    <row r="13" spans="1:4" x14ac:dyDescent="0.3">
      <c r="A13" t="s">
        <v>9</v>
      </c>
      <c r="B13">
        <v>1012</v>
      </c>
      <c r="C13" s="2">
        <v>45465</v>
      </c>
      <c r="D13" s="3">
        <v>1528</v>
      </c>
    </row>
    <row r="14" spans="1:4" x14ac:dyDescent="0.3">
      <c r="A14" t="s">
        <v>8</v>
      </c>
      <c r="B14">
        <v>1013</v>
      </c>
      <c r="C14" s="2">
        <v>45467</v>
      </c>
      <c r="D14" s="3">
        <v>1002</v>
      </c>
    </row>
    <row r="15" spans="1:4" x14ac:dyDescent="0.3">
      <c r="A15" t="s">
        <v>10</v>
      </c>
      <c r="B15">
        <v>1014</v>
      </c>
      <c r="C15" s="2">
        <v>45469</v>
      </c>
      <c r="D15" s="3">
        <v>4993</v>
      </c>
    </row>
    <row r="16" spans="1:4" x14ac:dyDescent="0.3">
      <c r="A16" t="s">
        <v>6</v>
      </c>
      <c r="B16">
        <v>1015</v>
      </c>
      <c r="C16" s="2">
        <v>45471</v>
      </c>
      <c r="D16" s="3">
        <v>1370</v>
      </c>
    </row>
    <row r="17" spans="1:4" x14ac:dyDescent="0.3">
      <c r="A17" t="s">
        <v>10</v>
      </c>
      <c r="B17">
        <v>1016</v>
      </c>
      <c r="C17" s="2">
        <v>45473</v>
      </c>
      <c r="D17" s="3">
        <v>4988</v>
      </c>
    </row>
    <row r="18" spans="1:4" x14ac:dyDescent="0.3">
      <c r="A18" t="s">
        <v>6</v>
      </c>
      <c r="B18">
        <v>1017</v>
      </c>
      <c r="C18" s="2">
        <v>45475</v>
      </c>
      <c r="D18" s="3">
        <v>706</v>
      </c>
    </row>
    <row r="19" spans="1:4" x14ac:dyDescent="0.3">
      <c r="A19" t="s">
        <v>8</v>
      </c>
      <c r="B19">
        <v>1018</v>
      </c>
      <c r="C19" s="2">
        <v>45477</v>
      </c>
      <c r="D19" s="3">
        <v>1984</v>
      </c>
    </row>
    <row r="20" spans="1:4" x14ac:dyDescent="0.3">
      <c r="A20" t="s">
        <v>11</v>
      </c>
      <c r="B20">
        <v>1019</v>
      </c>
      <c r="C20" s="2">
        <v>45479</v>
      </c>
      <c r="D20" s="3">
        <v>1363</v>
      </c>
    </row>
    <row r="21" spans="1:4" x14ac:dyDescent="0.3">
      <c r="A21" t="s">
        <v>6</v>
      </c>
      <c r="B21">
        <v>1020</v>
      </c>
      <c r="C21" s="2">
        <v>45481</v>
      </c>
      <c r="D21" s="3">
        <v>3290</v>
      </c>
    </row>
    <row r="22" spans="1:4" x14ac:dyDescent="0.3">
      <c r="A22" t="s">
        <v>10</v>
      </c>
      <c r="B22">
        <v>1021</v>
      </c>
      <c r="C22" s="2">
        <v>45483</v>
      </c>
      <c r="D22" s="3">
        <v>1063</v>
      </c>
    </row>
    <row r="23" spans="1:4" x14ac:dyDescent="0.3">
      <c r="A23" t="s">
        <v>8</v>
      </c>
      <c r="B23">
        <v>1022</v>
      </c>
      <c r="C23" s="2">
        <v>45485</v>
      </c>
      <c r="D23" s="3">
        <v>4691</v>
      </c>
    </row>
    <row r="24" spans="1:4" x14ac:dyDescent="0.3">
      <c r="A24" t="s">
        <v>6</v>
      </c>
      <c r="B24">
        <v>1023</v>
      </c>
      <c r="C24" s="2">
        <v>45487</v>
      </c>
      <c r="D24" s="3">
        <v>2257</v>
      </c>
    </row>
    <row r="25" spans="1:4" x14ac:dyDescent="0.3">
      <c r="A25" t="s">
        <v>11</v>
      </c>
      <c r="B25">
        <v>1024</v>
      </c>
      <c r="C25" s="2">
        <v>45489</v>
      </c>
      <c r="D25" s="3">
        <v>2178</v>
      </c>
    </row>
    <row r="26" spans="1:4" x14ac:dyDescent="0.3">
      <c r="A26" t="s">
        <v>11</v>
      </c>
      <c r="B26">
        <v>1025</v>
      </c>
      <c r="C26" s="2">
        <v>45491</v>
      </c>
      <c r="D26" s="3">
        <v>3742</v>
      </c>
    </row>
    <row r="27" spans="1:4" x14ac:dyDescent="0.3">
      <c r="A27" t="s">
        <v>9</v>
      </c>
      <c r="B27">
        <v>1026</v>
      </c>
      <c r="C27" s="2">
        <v>45493</v>
      </c>
      <c r="D27" s="3">
        <v>1559</v>
      </c>
    </row>
    <row r="28" spans="1:4" x14ac:dyDescent="0.3">
      <c r="A28" t="s">
        <v>9</v>
      </c>
      <c r="B28">
        <v>1027</v>
      </c>
      <c r="C28" s="2">
        <v>45495</v>
      </c>
      <c r="D28" s="3">
        <v>2222</v>
      </c>
    </row>
    <row r="29" spans="1:4" x14ac:dyDescent="0.3">
      <c r="A29" t="s">
        <v>10</v>
      </c>
      <c r="B29">
        <v>1028</v>
      </c>
      <c r="C29" s="2">
        <v>45497</v>
      </c>
      <c r="D29" s="3">
        <v>3814</v>
      </c>
    </row>
    <row r="30" spans="1:4" x14ac:dyDescent="0.3">
      <c r="A30" t="s">
        <v>6</v>
      </c>
      <c r="B30">
        <v>1029</v>
      </c>
      <c r="C30" s="2">
        <v>45499</v>
      </c>
      <c r="D30" s="3">
        <v>3657</v>
      </c>
    </row>
    <row r="31" spans="1:4" x14ac:dyDescent="0.3">
      <c r="A31" t="s">
        <v>6</v>
      </c>
      <c r="B31">
        <v>1030</v>
      </c>
      <c r="C31" s="2">
        <v>45501</v>
      </c>
      <c r="D31" s="3">
        <v>3125</v>
      </c>
    </row>
    <row r="32" spans="1:4" x14ac:dyDescent="0.3">
      <c r="A32" t="s">
        <v>9</v>
      </c>
      <c r="B32">
        <v>1031</v>
      </c>
      <c r="C32" s="2">
        <v>45503</v>
      </c>
      <c r="D32" s="3">
        <v>3229</v>
      </c>
    </row>
    <row r="33" spans="1:4" x14ac:dyDescent="0.3">
      <c r="A33" t="s">
        <v>6</v>
      </c>
      <c r="B33">
        <v>1032</v>
      </c>
      <c r="C33" s="2">
        <v>45505</v>
      </c>
      <c r="D33" s="3">
        <v>2097</v>
      </c>
    </row>
    <row r="34" spans="1:4" x14ac:dyDescent="0.3">
      <c r="A34" t="s">
        <v>6</v>
      </c>
      <c r="B34">
        <v>1033</v>
      </c>
      <c r="C34" s="2">
        <v>45507</v>
      </c>
      <c r="D34" s="3">
        <v>3560</v>
      </c>
    </row>
    <row r="35" spans="1:4" x14ac:dyDescent="0.3">
      <c r="A35" t="s">
        <v>11</v>
      </c>
      <c r="B35">
        <v>1034</v>
      </c>
      <c r="C35" s="2">
        <v>45509</v>
      </c>
      <c r="D35" s="3">
        <v>3193</v>
      </c>
    </row>
    <row r="36" spans="1:4" x14ac:dyDescent="0.3">
      <c r="A36" t="s">
        <v>9</v>
      </c>
      <c r="B36">
        <v>1035</v>
      </c>
      <c r="C36" s="2">
        <v>45511</v>
      </c>
      <c r="D36" s="3">
        <v>4127</v>
      </c>
    </row>
    <row r="37" spans="1:4" x14ac:dyDescent="0.3">
      <c r="A37" t="s">
        <v>8</v>
      </c>
      <c r="B37">
        <v>1036</v>
      </c>
      <c r="C37" s="2">
        <v>45513</v>
      </c>
      <c r="D37" s="3">
        <v>1863</v>
      </c>
    </row>
    <row r="38" spans="1:4" x14ac:dyDescent="0.3">
      <c r="A38" t="s">
        <v>9</v>
      </c>
      <c r="B38">
        <v>1037</v>
      </c>
      <c r="C38" s="2">
        <v>45515</v>
      </c>
      <c r="D38" s="3">
        <v>2481</v>
      </c>
    </row>
    <row r="39" spans="1:4" x14ac:dyDescent="0.3">
      <c r="A39" t="s">
        <v>8</v>
      </c>
      <c r="B39">
        <v>1038</v>
      </c>
      <c r="C39" s="2">
        <v>45517</v>
      </c>
      <c r="D39" s="3">
        <v>2163</v>
      </c>
    </row>
    <row r="40" spans="1:4" x14ac:dyDescent="0.3">
      <c r="A40" t="s">
        <v>11</v>
      </c>
      <c r="B40">
        <v>1039</v>
      </c>
      <c r="C40" s="2">
        <v>45519</v>
      </c>
      <c r="D40" s="3">
        <v>2029</v>
      </c>
    </row>
    <row r="41" spans="1:4" x14ac:dyDescent="0.3">
      <c r="A41" t="s">
        <v>10</v>
      </c>
      <c r="B41">
        <v>1040</v>
      </c>
      <c r="C41" s="2">
        <v>45521</v>
      </c>
      <c r="D41" s="3">
        <v>2538</v>
      </c>
    </row>
    <row r="42" spans="1:4" x14ac:dyDescent="0.3">
      <c r="A42" t="s">
        <v>6</v>
      </c>
      <c r="B42">
        <v>1041</v>
      </c>
      <c r="C42" s="2">
        <v>45523</v>
      </c>
      <c r="D42" s="3">
        <v>3802</v>
      </c>
    </row>
    <row r="43" spans="1:4" x14ac:dyDescent="0.3">
      <c r="A43" t="s">
        <v>11</v>
      </c>
      <c r="B43">
        <v>1042</v>
      </c>
      <c r="C43" s="2">
        <v>45525</v>
      </c>
      <c r="D43" s="3">
        <v>2737</v>
      </c>
    </row>
    <row r="44" spans="1:4" x14ac:dyDescent="0.3">
      <c r="A44" t="s">
        <v>6</v>
      </c>
      <c r="B44">
        <v>1043</v>
      </c>
      <c r="C44" s="2">
        <v>45527</v>
      </c>
      <c r="D44" s="3">
        <v>1806</v>
      </c>
    </row>
    <row r="45" spans="1:4" x14ac:dyDescent="0.3">
      <c r="A45" t="s">
        <v>10</v>
      </c>
      <c r="B45">
        <v>1044</v>
      </c>
      <c r="C45" s="2">
        <v>45529</v>
      </c>
      <c r="D45" s="3">
        <v>4529</v>
      </c>
    </row>
    <row r="46" spans="1:4" x14ac:dyDescent="0.3">
      <c r="A46" t="s">
        <v>10</v>
      </c>
      <c r="B46">
        <v>1045</v>
      </c>
      <c r="C46" s="2">
        <v>45531</v>
      </c>
      <c r="D46" s="3">
        <v>3175</v>
      </c>
    </row>
    <row r="47" spans="1:4" x14ac:dyDescent="0.3">
      <c r="A47" t="s">
        <v>11</v>
      </c>
      <c r="B47">
        <v>1046</v>
      </c>
      <c r="C47" s="2">
        <v>45533</v>
      </c>
      <c r="D47" s="3">
        <v>1782</v>
      </c>
    </row>
    <row r="48" spans="1:4" x14ac:dyDescent="0.3">
      <c r="A48" t="s">
        <v>10</v>
      </c>
      <c r="B48">
        <v>1047</v>
      </c>
      <c r="C48" s="2">
        <v>45535</v>
      </c>
      <c r="D48" s="3">
        <v>1209</v>
      </c>
    </row>
    <row r="49" spans="1:4" x14ac:dyDescent="0.3">
      <c r="A49" t="s">
        <v>8</v>
      </c>
      <c r="B49">
        <v>1048</v>
      </c>
      <c r="C49" s="2">
        <v>45537</v>
      </c>
      <c r="D49" s="3">
        <v>4913</v>
      </c>
    </row>
    <row r="50" spans="1:4" x14ac:dyDescent="0.3">
      <c r="A50" t="s">
        <v>10</v>
      </c>
      <c r="B50">
        <v>1049</v>
      </c>
      <c r="C50" s="2">
        <v>45539</v>
      </c>
      <c r="D50" s="3">
        <v>4248</v>
      </c>
    </row>
    <row r="51" spans="1:4" x14ac:dyDescent="0.3">
      <c r="A51" t="s">
        <v>6</v>
      </c>
      <c r="B51">
        <v>1050</v>
      </c>
      <c r="C51" s="2">
        <v>45541</v>
      </c>
      <c r="D51" s="3">
        <v>1163</v>
      </c>
    </row>
    <row r="52" spans="1:4" x14ac:dyDescent="0.3">
      <c r="A52" t="s">
        <v>6</v>
      </c>
      <c r="B52">
        <v>1051</v>
      </c>
      <c r="C52" s="2">
        <v>45543</v>
      </c>
      <c r="D52" s="3">
        <v>2498</v>
      </c>
    </row>
    <row r="53" spans="1:4" x14ac:dyDescent="0.3">
      <c r="A53" t="s">
        <v>6</v>
      </c>
      <c r="B53">
        <v>1052</v>
      </c>
      <c r="C53" s="2">
        <v>45545</v>
      </c>
      <c r="D53" s="3">
        <v>3945</v>
      </c>
    </row>
    <row r="54" spans="1:4" x14ac:dyDescent="0.3">
      <c r="A54" t="s">
        <v>6</v>
      </c>
      <c r="B54">
        <v>1053</v>
      </c>
      <c r="C54" s="2">
        <v>45547</v>
      </c>
      <c r="D54" s="3">
        <v>4243</v>
      </c>
    </row>
    <row r="55" spans="1:4" x14ac:dyDescent="0.3">
      <c r="A55" t="s">
        <v>8</v>
      </c>
      <c r="B55">
        <v>1054</v>
      </c>
      <c r="C55" s="2">
        <v>45549</v>
      </c>
      <c r="D55" s="3">
        <v>1995</v>
      </c>
    </row>
    <row r="56" spans="1:4" x14ac:dyDescent="0.3">
      <c r="A56" t="s">
        <v>9</v>
      </c>
      <c r="B56">
        <v>1055</v>
      </c>
      <c r="C56" s="2">
        <v>45551</v>
      </c>
      <c r="D56" s="3">
        <v>3804</v>
      </c>
    </row>
    <row r="57" spans="1:4" x14ac:dyDescent="0.3">
      <c r="A57" t="s">
        <v>11</v>
      </c>
      <c r="B57">
        <v>1056</v>
      </c>
      <c r="C57" s="2">
        <v>45553</v>
      </c>
      <c r="D57" s="3">
        <v>4263</v>
      </c>
    </row>
    <row r="58" spans="1:4" x14ac:dyDescent="0.3">
      <c r="A58" t="s">
        <v>6</v>
      </c>
      <c r="B58">
        <v>1057</v>
      </c>
      <c r="C58" s="2">
        <v>45555</v>
      </c>
      <c r="D58" s="3">
        <v>2353</v>
      </c>
    </row>
    <row r="59" spans="1:4" x14ac:dyDescent="0.3">
      <c r="A59" t="s">
        <v>10</v>
      </c>
      <c r="B59">
        <v>1058</v>
      </c>
      <c r="C59" s="2">
        <v>45557</v>
      </c>
      <c r="D59" s="3">
        <v>1791</v>
      </c>
    </row>
    <row r="60" spans="1:4" x14ac:dyDescent="0.3">
      <c r="A60" t="s">
        <v>6</v>
      </c>
      <c r="B60">
        <v>1059</v>
      </c>
      <c r="C60" s="2">
        <v>45559</v>
      </c>
      <c r="D60" s="3">
        <v>4081</v>
      </c>
    </row>
    <row r="61" spans="1:4" x14ac:dyDescent="0.3">
      <c r="A61" t="s">
        <v>10</v>
      </c>
      <c r="B61">
        <v>1060</v>
      </c>
      <c r="C61" s="2">
        <v>45561</v>
      </c>
      <c r="D61" s="3">
        <v>3957</v>
      </c>
    </row>
    <row r="62" spans="1:4" x14ac:dyDescent="0.3">
      <c r="A62" t="s">
        <v>10</v>
      </c>
      <c r="B62">
        <v>1061</v>
      </c>
      <c r="C62" s="2">
        <v>45563</v>
      </c>
      <c r="D62" s="3">
        <v>2136</v>
      </c>
    </row>
    <row r="63" spans="1:4" x14ac:dyDescent="0.3">
      <c r="A63" t="s">
        <v>6</v>
      </c>
      <c r="B63">
        <v>1062</v>
      </c>
      <c r="C63" s="2">
        <v>45565</v>
      </c>
      <c r="D63" s="3">
        <v>4196</v>
      </c>
    </row>
    <row r="64" spans="1:4" x14ac:dyDescent="0.3">
      <c r="A64" t="s">
        <v>8</v>
      </c>
      <c r="B64">
        <v>1063</v>
      </c>
      <c r="C64" s="2">
        <v>45567</v>
      </c>
      <c r="D64" s="3">
        <v>3499</v>
      </c>
    </row>
    <row r="65" spans="1:4" x14ac:dyDescent="0.3">
      <c r="A65" t="s">
        <v>10</v>
      </c>
      <c r="B65">
        <v>1064</v>
      </c>
      <c r="C65" s="2">
        <v>45569</v>
      </c>
      <c r="D65" s="3">
        <v>3652</v>
      </c>
    </row>
    <row r="66" spans="1:4" x14ac:dyDescent="0.3">
      <c r="A66" t="s">
        <v>10</v>
      </c>
      <c r="B66">
        <v>1065</v>
      </c>
      <c r="C66" s="2">
        <v>45571</v>
      </c>
      <c r="D66" s="3">
        <v>1198</v>
      </c>
    </row>
    <row r="67" spans="1:4" x14ac:dyDescent="0.3">
      <c r="A67" t="s">
        <v>6</v>
      </c>
      <c r="B67">
        <v>1066</v>
      </c>
      <c r="C67" s="2">
        <v>45573</v>
      </c>
      <c r="D67" s="3">
        <v>2660</v>
      </c>
    </row>
    <row r="68" spans="1:4" x14ac:dyDescent="0.3">
      <c r="A68" t="s">
        <v>10</v>
      </c>
      <c r="B68">
        <v>1067</v>
      </c>
      <c r="C68" s="2">
        <v>45575</v>
      </c>
      <c r="D68" s="3">
        <v>4597</v>
      </c>
    </row>
    <row r="69" spans="1:4" x14ac:dyDescent="0.3">
      <c r="A69" t="s">
        <v>10</v>
      </c>
      <c r="B69">
        <v>1068</v>
      </c>
      <c r="C69" s="2">
        <v>45577</v>
      </c>
      <c r="D69" s="3">
        <v>1354</v>
      </c>
    </row>
    <row r="70" spans="1:4" x14ac:dyDescent="0.3">
      <c r="A70" t="s">
        <v>6</v>
      </c>
      <c r="B70">
        <v>1069</v>
      </c>
      <c r="C70" s="2">
        <v>45579</v>
      </c>
      <c r="D70" s="3">
        <v>3974</v>
      </c>
    </row>
    <row r="71" spans="1:4" x14ac:dyDescent="0.3">
      <c r="A71" t="s">
        <v>6</v>
      </c>
      <c r="B71">
        <v>1070</v>
      </c>
      <c r="C71" s="2">
        <v>45581</v>
      </c>
      <c r="D71" s="3">
        <v>2207</v>
      </c>
    </row>
    <row r="72" spans="1:4" x14ac:dyDescent="0.3">
      <c r="A72" t="s">
        <v>11</v>
      </c>
      <c r="B72">
        <v>1071</v>
      </c>
      <c r="C72" s="2">
        <v>45583</v>
      </c>
      <c r="D72" s="3">
        <v>3277</v>
      </c>
    </row>
    <row r="73" spans="1:4" x14ac:dyDescent="0.3">
      <c r="A73" t="s">
        <v>8</v>
      </c>
      <c r="B73">
        <v>1072</v>
      </c>
      <c r="C73" s="2">
        <v>45585</v>
      </c>
      <c r="D73" s="3">
        <v>2233</v>
      </c>
    </row>
    <row r="74" spans="1:4" x14ac:dyDescent="0.3">
      <c r="A74" t="s">
        <v>8</v>
      </c>
      <c r="B74">
        <v>1073</v>
      </c>
      <c r="C74" s="2">
        <v>45587</v>
      </c>
      <c r="D74" s="3">
        <v>4010</v>
      </c>
    </row>
    <row r="75" spans="1:4" x14ac:dyDescent="0.3">
      <c r="A75" t="s">
        <v>10</v>
      </c>
      <c r="B75">
        <v>1074</v>
      </c>
      <c r="C75" s="2">
        <v>45589</v>
      </c>
      <c r="D75" s="3">
        <v>702</v>
      </c>
    </row>
    <row r="76" spans="1:4" x14ac:dyDescent="0.3">
      <c r="A76" t="s">
        <v>8</v>
      </c>
      <c r="B76">
        <v>1075</v>
      </c>
      <c r="C76" s="2">
        <v>45591</v>
      </c>
      <c r="D76" s="3">
        <v>3755</v>
      </c>
    </row>
    <row r="77" spans="1:4" x14ac:dyDescent="0.3">
      <c r="A77" t="s">
        <v>10</v>
      </c>
      <c r="B77">
        <v>1076</v>
      </c>
      <c r="C77" s="2">
        <v>45593</v>
      </c>
      <c r="D77" s="3">
        <v>4718</v>
      </c>
    </row>
    <row r="78" spans="1:4" x14ac:dyDescent="0.3">
      <c r="A78" t="s">
        <v>11</v>
      </c>
      <c r="B78">
        <v>1077</v>
      </c>
      <c r="C78" s="2">
        <v>45595</v>
      </c>
      <c r="D78" s="3">
        <v>4996</v>
      </c>
    </row>
    <row r="79" spans="1:4" x14ac:dyDescent="0.3">
      <c r="A79" t="s">
        <v>6</v>
      </c>
      <c r="B79">
        <v>1078</v>
      </c>
      <c r="C79" s="2">
        <v>45597</v>
      </c>
      <c r="D79" s="3">
        <v>1266</v>
      </c>
    </row>
    <row r="80" spans="1:4" x14ac:dyDescent="0.3">
      <c r="A80" t="s">
        <v>6</v>
      </c>
      <c r="B80">
        <v>1079</v>
      </c>
      <c r="C80" s="2">
        <v>45599</v>
      </c>
      <c r="D80" s="3">
        <v>4889</v>
      </c>
    </row>
    <row r="81" spans="1:4" x14ac:dyDescent="0.3">
      <c r="A81" t="s">
        <v>6</v>
      </c>
      <c r="B81">
        <v>1080</v>
      </c>
      <c r="C81" s="2">
        <v>45601</v>
      </c>
      <c r="D81" s="3">
        <v>2827</v>
      </c>
    </row>
    <row r="82" spans="1:4" x14ac:dyDescent="0.3">
      <c r="A82" t="s">
        <v>8</v>
      </c>
      <c r="B82">
        <v>1081</v>
      </c>
      <c r="C82" s="2">
        <v>45603</v>
      </c>
      <c r="D82" s="3">
        <v>3431</v>
      </c>
    </row>
    <row r="83" spans="1:4" x14ac:dyDescent="0.3">
      <c r="A83" t="s">
        <v>11</v>
      </c>
      <c r="B83">
        <v>1082</v>
      </c>
      <c r="C83" s="2">
        <v>45605</v>
      </c>
      <c r="D83" s="3">
        <v>697</v>
      </c>
    </row>
    <row r="84" spans="1:4" x14ac:dyDescent="0.3">
      <c r="A84" t="s">
        <v>8</v>
      </c>
      <c r="B84">
        <v>1083</v>
      </c>
      <c r="C84" s="2">
        <v>45607</v>
      </c>
      <c r="D84" s="3">
        <v>2430</v>
      </c>
    </row>
    <row r="85" spans="1:4" x14ac:dyDescent="0.3">
      <c r="A85" t="s">
        <v>8</v>
      </c>
      <c r="B85">
        <v>1084</v>
      </c>
      <c r="C85" s="2">
        <v>45609</v>
      </c>
      <c r="D85" s="3">
        <v>4082</v>
      </c>
    </row>
    <row r="86" spans="1:4" x14ac:dyDescent="0.3">
      <c r="A86" t="s">
        <v>11</v>
      </c>
      <c r="B86">
        <v>1085</v>
      </c>
      <c r="C86" s="2">
        <v>45611</v>
      </c>
      <c r="D86" s="3">
        <v>1108</v>
      </c>
    </row>
    <row r="87" spans="1:4" x14ac:dyDescent="0.3">
      <c r="A87" t="s">
        <v>11</v>
      </c>
      <c r="B87">
        <v>1086</v>
      </c>
      <c r="C87" s="2">
        <v>45613</v>
      </c>
      <c r="D87" s="3">
        <v>3772</v>
      </c>
    </row>
    <row r="88" spans="1:4" x14ac:dyDescent="0.3">
      <c r="A88" t="s">
        <v>11</v>
      </c>
      <c r="B88">
        <v>1087</v>
      </c>
      <c r="C88" s="2">
        <v>45615</v>
      </c>
      <c r="D88" s="3">
        <v>1647</v>
      </c>
    </row>
    <row r="89" spans="1:4" x14ac:dyDescent="0.3">
      <c r="A89" t="s">
        <v>11</v>
      </c>
      <c r="B89">
        <v>1088</v>
      </c>
      <c r="C89" s="2">
        <v>45617</v>
      </c>
      <c r="D89" s="3">
        <v>4782</v>
      </c>
    </row>
    <row r="90" spans="1:4" x14ac:dyDescent="0.3">
      <c r="A90" t="s">
        <v>6</v>
      </c>
      <c r="B90">
        <v>1089</v>
      </c>
      <c r="C90" s="2">
        <v>45619</v>
      </c>
      <c r="D90" s="3">
        <v>3897</v>
      </c>
    </row>
    <row r="91" spans="1:4" x14ac:dyDescent="0.3">
      <c r="A91" t="s">
        <v>9</v>
      </c>
      <c r="B91">
        <v>1090</v>
      </c>
      <c r="C91" s="2">
        <v>45621</v>
      </c>
      <c r="D91" s="3">
        <v>3011</v>
      </c>
    </row>
    <row r="92" spans="1:4" x14ac:dyDescent="0.3">
      <c r="A92" t="s">
        <v>9</v>
      </c>
      <c r="B92">
        <v>1091</v>
      </c>
      <c r="C92" s="2">
        <v>45623</v>
      </c>
      <c r="D92" s="3">
        <v>2294</v>
      </c>
    </row>
    <row r="93" spans="1:4" x14ac:dyDescent="0.3">
      <c r="A93" t="s">
        <v>11</v>
      </c>
      <c r="B93">
        <v>1092</v>
      </c>
      <c r="C93" s="2">
        <v>45625</v>
      </c>
      <c r="D93" s="3">
        <v>1159</v>
      </c>
    </row>
    <row r="94" spans="1:4" x14ac:dyDescent="0.3">
      <c r="A94" t="s">
        <v>9</v>
      </c>
      <c r="B94">
        <v>1093</v>
      </c>
      <c r="C94" s="2">
        <v>45627</v>
      </c>
      <c r="D94" s="3">
        <v>3311</v>
      </c>
    </row>
    <row r="95" spans="1:4" x14ac:dyDescent="0.3">
      <c r="A95" t="s">
        <v>9</v>
      </c>
      <c r="B95">
        <v>1094</v>
      </c>
      <c r="C95" s="2">
        <v>45629</v>
      </c>
      <c r="D95" s="3">
        <v>1869</v>
      </c>
    </row>
    <row r="96" spans="1:4" x14ac:dyDescent="0.3">
      <c r="A96" t="s">
        <v>11</v>
      </c>
      <c r="B96">
        <v>1095</v>
      </c>
      <c r="C96" s="2">
        <v>45631</v>
      </c>
      <c r="D96" s="3">
        <v>2486</v>
      </c>
    </row>
    <row r="97" spans="1:4" x14ac:dyDescent="0.3">
      <c r="A97" t="s">
        <v>9</v>
      </c>
      <c r="B97">
        <v>1096</v>
      </c>
      <c r="C97" s="2">
        <v>45633</v>
      </c>
      <c r="D97" s="3">
        <v>646</v>
      </c>
    </row>
    <row r="98" spans="1:4" x14ac:dyDescent="0.3">
      <c r="A98" t="s">
        <v>8</v>
      </c>
      <c r="B98">
        <v>1097</v>
      </c>
      <c r="C98" s="2">
        <v>45635</v>
      </c>
      <c r="D98" s="3">
        <v>3719</v>
      </c>
    </row>
    <row r="99" spans="1:4" x14ac:dyDescent="0.3">
      <c r="A99" t="s">
        <v>10</v>
      </c>
      <c r="B99">
        <v>1098</v>
      </c>
      <c r="C99" s="2">
        <v>45637</v>
      </c>
      <c r="D99" s="3">
        <v>3411</v>
      </c>
    </row>
    <row r="100" spans="1:4" x14ac:dyDescent="0.3">
      <c r="A100" t="s">
        <v>10</v>
      </c>
      <c r="B100">
        <v>1099</v>
      </c>
      <c r="C100" s="2">
        <v>45639</v>
      </c>
      <c r="D100" s="3">
        <v>2234</v>
      </c>
    </row>
    <row r="101" spans="1:4" x14ac:dyDescent="0.3">
      <c r="A101" t="s">
        <v>11</v>
      </c>
      <c r="B101">
        <v>1100</v>
      </c>
      <c r="C101" s="2">
        <v>45641</v>
      </c>
      <c r="D101" s="3">
        <v>2343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511A2-5C89-41D0-8564-641A6EA8F9B1}">
  <dimension ref="A1:L101"/>
  <sheetViews>
    <sheetView tabSelected="1" workbookViewId="0">
      <selection activeCell="J17" sqref="J17"/>
    </sheetView>
  </sheetViews>
  <sheetFormatPr defaultRowHeight="14.4" x14ac:dyDescent="0.3"/>
  <cols>
    <col min="1" max="1" width="12.33203125" bestFit="1" customWidth="1"/>
    <col min="2" max="2" width="8.77734375" bestFit="1" customWidth="1"/>
    <col min="3" max="3" width="18" bestFit="1" customWidth="1"/>
    <col min="4" max="4" width="14.6640625" bestFit="1" customWidth="1"/>
    <col min="5" max="5" width="13.5546875" bestFit="1" customWidth="1"/>
    <col min="6" max="6" width="11.5546875" bestFit="1" customWidth="1"/>
    <col min="7" max="7" width="7.44140625" bestFit="1" customWidth="1"/>
    <col min="9" max="9" width="13" bestFit="1" customWidth="1"/>
    <col min="10" max="10" width="21.5546875" bestFit="1" customWidth="1"/>
    <col min="11" max="11" width="12.109375" bestFit="1" customWidth="1"/>
    <col min="12" max="12" width="18" customWidth="1"/>
  </cols>
  <sheetData>
    <row r="1" spans="1:1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16</v>
      </c>
      <c r="K1" s="1" t="s">
        <v>5</v>
      </c>
      <c r="L1" s="1" t="s">
        <v>15</v>
      </c>
    </row>
    <row r="2" spans="1:12" x14ac:dyDescent="0.3">
      <c r="A2" t="s">
        <v>6</v>
      </c>
      <c r="B2">
        <v>1001</v>
      </c>
      <c r="C2" s="2">
        <v>45444</v>
      </c>
      <c r="D2" s="3">
        <v>3599</v>
      </c>
      <c r="E2" cm="1">
        <f t="array" aca="1" ref="E2:E101" ca="1">TODAY()-C2:C101</f>
        <v>197</v>
      </c>
      <c r="F2" t="str" cm="1">
        <f t="array" aca="1" ref="F2:F101" ca="1">IF(E2:E101&lt;=30,"0-30 Days",IF(E2:E101&lt;=60,"31-60 Days",IF(E2:E101&lt;=90,"61-90 Days","Over 90 Days")))</f>
        <v>Over 90 Days</v>
      </c>
      <c r="G2" s="4" cm="1">
        <f t="array" aca="1" ref="G2:G101" ca="1">D2:D101*10%*(E2:E101/365)</f>
        <v>194.247397260274</v>
      </c>
      <c r="K2" t="s">
        <v>14</v>
      </c>
      <c r="L2" s="3" cm="1">
        <f t="array" aca="1" ref="L2:L5" ca="1">SUMIF(F2:F101,K2:K5,D2:D101)</f>
        <v>41689</v>
      </c>
    </row>
    <row r="3" spans="1:12" x14ac:dyDescent="0.3">
      <c r="A3" t="s">
        <v>8</v>
      </c>
      <c r="B3">
        <v>1002</v>
      </c>
      <c r="C3" s="2">
        <v>45445</v>
      </c>
      <c r="D3" s="3">
        <v>700</v>
      </c>
      <c r="E3">
        <f ca="1"/>
        <v>196</v>
      </c>
      <c r="F3" t="str">
        <f ca="1"/>
        <v>Over 90 Days</v>
      </c>
      <c r="G3" s="4">
        <f ca="1"/>
        <v>37.589041095890408</v>
      </c>
      <c r="K3" t="s">
        <v>13</v>
      </c>
      <c r="L3" s="3">
        <f ca="1"/>
        <v>45520</v>
      </c>
    </row>
    <row r="4" spans="1:12" x14ac:dyDescent="0.3">
      <c r="A4" t="s">
        <v>9</v>
      </c>
      <c r="B4">
        <v>1003</v>
      </c>
      <c r="C4" s="2">
        <v>45447</v>
      </c>
      <c r="D4" s="3">
        <v>3604</v>
      </c>
      <c r="E4">
        <f ca="1"/>
        <v>194</v>
      </c>
      <c r="F4" t="str">
        <f ca="1"/>
        <v>Over 90 Days</v>
      </c>
      <c r="G4" s="4">
        <f ca="1"/>
        <v>191.55506849315071</v>
      </c>
      <c r="K4" t="s">
        <v>12</v>
      </c>
      <c r="L4" s="3">
        <f ca="1"/>
        <v>47515</v>
      </c>
    </row>
    <row r="5" spans="1:12" x14ac:dyDescent="0.3">
      <c r="A5" t="s">
        <v>8</v>
      </c>
      <c r="B5">
        <v>1004</v>
      </c>
      <c r="C5" s="2">
        <v>45449</v>
      </c>
      <c r="D5" s="3">
        <v>2954</v>
      </c>
      <c r="E5">
        <f ca="1"/>
        <v>192</v>
      </c>
      <c r="F5" t="str">
        <f ca="1"/>
        <v>Over 90 Days</v>
      </c>
      <c r="G5" s="4">
        <f ca="1"/>
        <v>155.38849315068492</v>
      </c>
      <c r="K5" t="s">
        <v>7</v>
      </c>
      <c r="L5" s="3">
        <f ca="1"/>
        <v>151267</v>
      </c>
    </row>
    <row r="6" spans="1:12" x14ac:dyDescent="0.3">
      <c r="A6" t="s">
        <v>8</v>
      </c>
      <c r="B6">
        <v>1005</v>
      </c>
      <c r="C6" s="2">
        <v>45451</v>
      </c>
      <c r="D6" s="3">
        <v>4145</v>
      </c>
      <c r="E6">
        <f ca="1"/>
        <v>190</v>
      </c>
      <c r="F6" t="str">
        <f ca="1"/>
        <v>Over 90 Days</v>
      </c>
      <c r="G6" s="4">
        <f ca="1"/>
        <v>215.76712328767121</v>
      </c>
    </row>
    <row r="7" spans="1:12" x14ac:dyDescent="0.3">
      <c r="A7" t="s">
        <v>10</v>
      </c>
      <c r="B7">
        <v>1006</v>
      </c>
      <c r="C7" s="2">
        <v>45453</v>
      </c>
      <c r="D7" s="3">
        <v>1304</v>
      </c>
      <c r="E7">
        <f ca="1"/>
        <v>188</v>
      </c>
      <c r="F7" t="str">
        <f ca="1"/>
        <v>Over 90 Days</v>
      </c>
      <c r="G7" s="4">
        <f ca="1"/>
        <v>67.164931506849314</v>
      </c>
    </row>
    <row r="8" spans="1:12" x14ac:dyDescent="0.3">
      <c r="A8" t="s">
        <v>9</v>
      </c>
      <c r="B8">
        <v>1007</v>
      </c>
      <c r="C8" s="2">
        <v>45455</v>
      </c>
      <c r="D8" s="3">
        <v>3231</v>
      </c>
      <c r="E8">
        <f ca="1"/>
        <v>186</v>
      </c>
      <c r="F8" t="str">
        <f ca="1"/>
        <v>Over 90 Days</v>
      </c>
      <c r="G8" s="4">
        <f ca="1"/>
        <v>164.6482191780822</v>
      </c>
      <c r="I8" t="s">
        <v>17</v>
      </c>
      <c r="L8" s="3">
        <f>SUM(D2:D101)</f>
        <v>285991</v>
      </c>
    </row>
    <row r="9" spans="1:12" x14ac:dyDescent="0.3">
      <c r="A9" t="s">
        <v>9</v>
      </c>
      <c r="B9">
        <v>1008</v>
      </c>
      <c r="C9" s="2">
        <v>45457</v>
      </c>
      <c r="D9" s="3">
        <v>3273</v>
      </c>
      <c r="E9">
        <f ca="1"/>
        <v>184</v>
      </c>
      <c r="F9" t="str">
        <f ca="1"/>
        <v>Over 90 Days</v>
      </c>
      <c r="G9" s="4">
        <f ca="1"/>
        <v>164.99506849315071</v>
      </c>
      <c r="I9" t="s">
        <v>18</v>
      </c>
      <c r="L9" s="3">
        <f ca="1">SUMIF(E2:E101,"&gt;0",D2:D101)</f>
        <v>283648</v>
      </c>
    </row>
    <row r="10" spans="1:12" x14ac:dyDescent="0.3">
      <c r="A10" t="s">
        <v>9</v>
      </c>
      <c r="B10">
        <v>1009</v>
      </c>
      <c r="C10" s="2">
        <v>45459</v>
      </c>
      <c r="D10" s="3">
        <v>2070</v>
      </c>
      <c r="E10">
        <f ca="1"/>
        <v>182</v>
      </c>
      <c r="F10" t="str">
        <f ca="1"/>
        <v>Over 90 Days</v>
      </c>
      <c r="G10" s="4">
        <f ca="1"/>
        <v>103.21643835616439</v>
      </c>
      <c r="I10" t="s">
        <v>19</v>
      </c>
      <c r="L10" s="5">
        <f ca="1">L9/L8</f>
        <v>0.991807434499687</v>
      </c>
    </row>
    <row r="11" spans="1:12" x14ac:dyDescent="0.3">
      <c r="A11" t="s">
        <v>8</v>
      </c>
      <c r="B11">
        <v>1010</v>
      </c>
      <c r="C11" s="2">
        <v>45461</v>
      </c>
      <c r="D11" s="3">
        <v>3190</v>
      </c>
      <c r="E11">
        <f ca="1"/>
        <v>180</v>
      </c>
      <c r="F11" t="str">
        <f ca="1"/>
        <v>Over 90 Days</v>
      </c>
      <c r="G11" s="4">
        <f ca="1"/>
        <v>157.31506849315068</v>
      </c>
    </row>
    <row r="12" spans="1:12" x14ac:dyDescent="0.3">
      <c r="A12" t="s">
        <v>6</v>
      </c>
      <c r="B12">
        <v>1011</v>
      </c>
      <c r="C12" s="2">
        <v>45463</v>
      </c>
      <c r="D12" s="3">
        <v>4340</v>
      </c>
      <c r="E12">
        <f ca="1"/>
        <v>178</v>
      </c>
      <c r="F12" t="str">
        <f ca="1"/>
        <v>Over 90 Days</v>
      </c>
      <c r="G12" s="4">
        <f ca="1"/>
        <v>211.64931506849314</v>
      </c>
    </row>
    <row r="13" spans="1:12" x14ac:dyDescent="0.3">
      <c r="A13" t="s">
        <v>9</v>
      </c>
      <c r="B13">
        <v>1012</v>
      </c>
      <c r="C13" s="2">
        <v>45465</v>
      </c>
      <c r="D13" s="3">
        <v>1528</v>
      </c>
      <c r="E13">
        <f ca="1"/>
        <v>176</v>
      </c>
      <c r="F13" t="str">
        <f ca="1"/>
        <v>Over 90 Days</v>
      </c>
      <c r="G13" s="4">
        <f ca="1"/>
        <v>73.678904109589055</v>
      </c>
      <c r="I13" s="6" t="s">
        <v>5</v>
      </c>
      <c r="J13" t="s">
        <v>7</v>
      </c>
    </row>
    <row r="14" spans="1:12" x14ac:dyDescent="0.3">
      <c r="A14" t="s">
        <v>8</v>
      </c>
      <c r="B14">
        <v>1013</v>
      </c>
      <c r="C14" s="2">
        <v>45467</v>
      </c>
      <c r="D14" s="3">
        <v>1002</v>
      </c>
      <c r="E14">
        <f ca="1"/>
        <v>174</v>
      </c>
      <c r="F14" t="str">
        <f ca="1"/>
        <v>Over 90 Days</v>
      </c>
      <c r="G14" s="4">
        <f ca="1"/>
        <v>47.766575342465757</v>
      </c>
    </row>
    <row r="15" spans="1:12" x14ac:dyDescent="0.3">
      <c r="A15" t="s">
        <v>10</v>
      </c>
      <c r="B15">
        <v>1014</v>
      </c>
      <c r="C15" s="2">
        <v>45469</v>
      </c>
      <c r="D15" s="3">
        <v>4993</v>
      </c>
      <c r="E15">
        <f ca="1"/>
        <v>172</v>
      </c>
      <c r="F15" t="str">
        <f ca="1"/>
        <v>Over 90 Days</v>
      </c>
      <c r="G15" s="4">
        <f ca="1"/>
        <v>235.28657534246577</v>
      </c>
      <c r="I15" s="6" t="s">
        <v>20</v>
      </c>
      <c r="J15" t="s">
        <v>22</v>
      </c>
    </row>
    <row r="16" spans="1:12" x14ac:dyDescent="0.3">
      <c r="A16" t="s">
        <v>6</v>
      </c>
      <c r="B16">
        <v>1015</v>
      </c>
      <c r="C16" s="2">
        <v>45471</v>
      </c>
      <c r="D16" s="3">
        <v>1370</v>
      </c>
      <c r="E16">
        <f ca="1"/>
        <v>170</v>
      </c>
      <c r="F16" t="str">
        <f ca="1"/>
        <v>Over 90 Days</v>
      </c>
      <c r="G16" s="4">
        <f ca="1"/>
        <v>63.80821917808219</v>
      </c>
      <c r="I16" s="7" t="s">
        <v>6</v>
      </c>
      <c r="J16" s="3">
        <v>45458</v>
      </c>
    </row>
    <row r="17" spans="1:10" x14ac:dyDescent="0.3">
      <c r="A17" t="s">
        <v>10</v>
      </c>
      <c r="B17">
        <v>1016</v>
      </c>
      <c r="C17" s="2">
        <v>45473</v>
      </c>
      <c r="D17" s="3">
        <v>4988</v>
      </c>
      <c r="E17">
        <f ca="1"/>
        <v>168</v>
      </c>
      <c r="F17" t="str">
        <f ca="1"/>
        <v>Over 90 Days</v>
      </c>
      <c r="G17" s="4">
        <f ca="1"/>
        <v>229.58465753424659</v>
      </c>
      <c r="I17" s="7" t="s">
        <v>10</v>
      </c>
      <c r="J17" s="3">
        <v>31861</v>
      </c>
    </row>
    <row r="18" spans="1:10" x14ac:dyDescent="0.3">
      <c r="A18" t="s">
        <v>6</v>
      </c>
      <c r="B18">
        <v>1017</v>
      </c>
      <c r="C18" s="2">
        <v>45475</v>
      </c>
      <c r="D18" s="3">
        <v>706</v>
      </c>
      <c r="E18">
        <f ca="1"/>
        <v>166</v>
      </c>
      <c r="F18" t="str">
        <f ca="1"/>
        <v>Over 90 Days</v>
      </c>
      <c r="G18" s="4">
        <f ca="1"/>
        <v>32.108493150684936</v>
      </c>
      <c r="I18" s="7" t="s">
        <v>8</v>
      </c>
      <c r="J18" s="3">
        <v>29600</v>
      </c>
    </row>
    <row r="19" spans="1:10" x14ac:dyDescent="0.3">
      <c r="A19" t="s">
        <v>8</v>
      </c>
      <c r="B19">
        <v>1018</v>
      </c>
      <c r="C19" s="2">
        <v>45477</v>
      </c>
      <c r="D19" s="3">
        <v>1984</v>
      </c>
      <c r="E19">
        <f ca="1"/>
        <v>164</v>
      </c>
      <c r="F19" t="str">
        <f ca="1"/>
        <v>Over 90 Days</v>
      </c>
      <c r="G19" s="4">
        <f ca="1"/>
        <v>89.144109589041093</v>
      </c>
      <c r="I19" s="7" t="s">
        <v>9</v>
      </c>
      <c r="J19" s="3">
        <v>27324</v>
      </c>
    </row>
    <row r="20" spans="1:10" x14ac:dyDescent="0.3">
      <c r="A20" t="s">
        <v>11</v>
      </c>
      <c r="B20">
        <v>1019</v>
      </c>
      <c r="C20" s="2">
        <v>45479</v>
      </c>
      <c r="D20" s="3">
        <v>1363</v>
      </c>
      <c r="E20">
        <f ca="1"/>
        <v>162</v>
      </c>
      <c r="F20" t="str">
        <f ca="1"/>
        <v>Over 90 Days</v>
      </c>
      <c r="G20" s="4">
        <f ca="1"/>
        <v>60.494794520547948</v>
      </c>
      <c r="I20" s="7" t="s">
        <v>11</v>
      </c>
      <c r="J20" s="3">
        <v>17024</v>
      </c>
    </row>
    <row r="21" spans="1:10" x14ac:dyDescent="0.3">
      <c r="A21" t="s">
        <v>6</v>
      </c>
      <c r="B21">
        <v>1020</v>
      </c>
      <c r="C21" s="2">
        <v>45481</v>
      </c>
      <c r="D21" s="3">
        <v>3290</v>
      </c>
      <c r="E21">
        <f ca="1"/>
        <v>160</v>
      </c>
      <c r="F21" t="str">
        <f ca="1"/>
        <v>Over 90 Days</v>
      </c>
      <c r="G21" s="4">
        <f ca="1"/>
        <v>144.21917808219177</v>
      </c>
      <c r="I21" s="7" t="s">
        <v>21</v>
      </c>
      <c r="J21" s="3">
        <v>151267</v>
      </c>
    </row>
    <row r="22" spans="1:10" x14ac:dyDescent="0.3">
      <c r="A22" t="s">
        <v>10</v>
      </c>
      <c r="B22">
        <v>1021</v>
      </c>
      <c r="C22" s="2">
        <v>45483</v>
      </c>
      <c r="D22" s="3">
        <v>1063</v>
      </c>
      <c r="E22">
        <f ca="1"/>
        <v>158</v>
      </c>
      <c r="F22" t="str">
        <f ca="1"/>
        <v>Over 90 Days</v>
      </c>
      <c r="G22" s="4">
        <f ca="1"/>
        <v>46.014794520547952</v>
      </c>
    </row>
    <row r="23" spans="1:10" x14ac:dyDescent="0.3">
      <c r="A23" t="s">
        <v>8</v>
      </c>
      <c r="B23">
        <v>1022</v>
      </c>
      <c r="C23" s="2">
        <v>45485</v>
      </c>
      <c r="D23" s="3">
        <v>4691</v>
      </c>
      <c r="E23">
        <f ca="1"/>
        <v>156</v>
      </c>
      <c r="F23" t="str">
        <f ca="1"/>
        <v>Over 90 Days</v>
      </c>
      <c r="G23" s="4">
        <f ca="1"/>
        <v>200.49205479452056</v>
      </c>
    </row>
    <row r="24" spans="1:10" x14ac:dyDescent="0.3">
      <c r="A24" t="s">
        <v>6</v>
      </c>
      <c r="B24">
        <v>1023</v>
      </c>
      <c r="C24" s="2">
        <v>45487</v>
      </c>
      <c r="D24" s="3">
        <v>2257</v>
      </c>
      <c r="E24">
        <f ca="1"/>
        <v>154</v>
      </c>
      <c r="F24" t="str">
        <f ca="1"/>
        <v>Over 90 Days</v>
      </c>
      <c r="G24" s="4">
        <f ca="1"/>
        <v>95.226849315068492</v>
      </c>
    </row>
    <row r="25" spans="1:10" x14ac:dyDescent="0.3">
      <c r="A25" t="s">
        <v>11</v>
      </c>
      <c r="B25">
        <v>1024</v>
      </c>
      <c r="C25" s="2">
        <v>45489</v>
      </c>
      <c r="D25" s="3">
        <v>2178</v>
      </c>
      <c r="E25">
        <f ca="1"/>
        <v>152</v>
      </c>
      <c r="F25" t="str">
        <f ca="1"/>
        <v>Over 90 Days</v>
      </c>
      <c r="G25" s="4">
        <f ca="1"/>
        <v>90.700273972602744</v>
      </c>
    </row>
    <row r="26" spans="1:10" x14ac:dyDescent="0.3">
      <c r="A26" t="s">
        <v>11</v>
      </c>
      <c r="B26">
        <v>1025</v>
      </c>
      <c r="C26" s="2">
        <v>45491</v>
      </c>
      <c r="D26" s="3">
        <v>3742</v>
      </c>
      <c r="E26">
        <f ca="1"/>
        <v>150</v>
      </c>
      <c r="F26" t="str">
        <f ca="1"/>
        <v>Over 90 Days</v>
      </c>
      <c r="G26" s="4">
        <f ca="1"/>
        <v>153.78082191780823</v>
      </c>
    </row>
    <row r="27" spans="1:10" x14ac:dyDescent="0.3">
      <c r="A27" t="s">
        <v>9</v>
      </c>
      <c r="B27">
        <v>1026</v>
      </c>
      <c r="C27" s="2">
        <v>45493</v>
      </c>
      <c r="D27" s="3">
        <v>1559</v>
      </c>
      <c r="E27">
        <f ca="1"/>
        <v>148</v>
      </c>
      <c r="F27" t="str">
        <f ca="1"/>
        <v>Over 90 Days</v>
      </c>
      <c r="G27" s="4">
        <f ca="1"/>
        <v>63.214246575342464</v>
      </c>
    </row>
    <row r="28" spans="1:10" x14ac:dyDescent="0.3">
      <c r="A28" t="s">
        <v>9</v>
      </c>
      <c r="B28">
        <v>1027</v>
      </c>
      <c r="C28" s="2">
        <v>45495</v>
      </c>
      <c r="D28" s="3">
        <v>2222</v>
      </c>
      <c r="E28">
        <f ca="1"/>
        <v>146</v>
      </c>
      <c r="F28" t="str">
        <f ca="1"/>
        <v>Over 90 Days</v>
      </c>
      <c r="G28" s="4">
        <f ca="1"/>
        <v>88.88000000000001</v>
      </c>
    </row>
    <row r="29" spans="1:10" x14ac:dyDescent="0.3">
      <c r="A29" t="s">
        <v>10</v>
      </c>
      <c r="B29">
        <v>1028</v>
      </c>
      <c r="C29" s="2">
        <v>45497</v>
      </c>
      <c r="D29" s="3">
        <v>3814</v>
      </c>
      <c r="E29">
        <f ca="1"/>
        <v>144</v>
      </c>
      <c r="F29" t="str">
        <f ca="1"/>
        <v>Over 90 Days</v>
      </c>
      <c r="G29" s="4">
        <f ca="1"/>
        <v>150.47013698630138</v>
      </c>
    </row>
    <row r="30" spans="1:10" x14ac:dyDescent="0.3">
      <c r="A30" t="s">
        <v>6</v>
      </c>
      <c r="B30">
        <v>1029</v>
      </c>
      <c r="C30" s="2">
        <v>45499</v>
      </c>
      <c r="D30" s="3">
        <v>3657</v>
      </c>
      <c r="E30">
        <f ca="1"/>
        <v>142</v>
      </c>
      <c r="F30" t="str">
        <f ca="1"/>
        <v>Over 90 Days</v>
      </c>
      <c r="G30" s="4">
        <f ca="1"/>
        <v>142.2723287671233</v>
      </c>
    </row>
    <row r="31" spans="1:10" x14ac:dyDescent="0.3">
      <c r="A31" t="s">
        <v>6</v>
      </c>
      <c r="B31">
        <v>1030</v>
      </c>
      <c r="C31" s="2">
        <v>45501</v>
      </c>
      <c r="D31" s="3">
        <v>3125</v>
      </c>
      <c r="E31">
        <f ca="1"/>
        <v>140</v>
      </c>
      <c r="F31" t="str">
        <f ca="1"/>
        <v>Over 90 Days</v>
      </c>
      <c r="G31" s="4">
        <f ca="1"/>
        <v>119.86301369863013</v>
      </c>
    </row>
    <row r="32" spans="1:10" x14ac:dyDescent="0.3">
      <c r="A32" t="s">
        <v>9</v>
      </c>
      <c r="B32">
        <v>1031</v>
      </c>
      <c r="C32" s="2">
        <v>45503</v>
      </c>
      <c r="D32" s="3">
        <v>3229</v>
      </c>
      <c r="E32">
        <f ca="1"/>
        <v>138</v>
      </c>
      <c r="F32" t="str">
        <f ca="1"/>
        <v>Over 90 Days</v>
      </c>
      <c r="G32" s="4">
        <f ca="1"/>
        <v>122.08273972602741</v>
      </c>
    </row>
    <row r="33" spans="1:7" x14ac:dyDescent="0.3">
      <c r="A33" t="s">
        <v>6</v>
      </c>
      <c r="B33">
        <v>1032</v>
      </c>
      <c r="C33" s="2">
        <v>45505</v>
      </c>
      <c r="D33" s="3">
        <v>2097</v>
      </c>
      <c r="E33">
        <f ca="1"/>
        <v>136</v>
      </c>
      <c r="F33" t="str">
        <f ca="1"/>
        <v>Over 90 Days</v>
      </c>
      <c r="G33" s="4">
        <f ca="1"/>
        <v>78.134794520547956</v>
      </c>
    </row>
    <row r="34" spans="1:7" x14ac:dyDescent="0.3">
      <c r="A34" t="s">
        <v>6</v>
      </c>
      <c r="B34">
        <v>1033</v>
      </c>
      <c r="C34" s="2">
        <v>45507</v>
      </c>
      <c r="D34" s="3">
        <v>3560</v>
      </c>
      <c r="E34">
        <f ca="1"/>
        <v>134</v>
      </c>
      <c r="F34" t="str">
        <f ca="1"/>
        <v>Over 90 Days</v>
      </c>
      <c r="G34" s="4">
        <f ca="1"/>
        <v>130.6958904109589</v>
      </c>
    </row>
    <row r="35" spans="1:7" x14ac:dyDescent="0.3">
      <c r="A35" t="s">
        <v>11</v>
      </c>
      <c r="B35">
        <v>1034</v>
      </c>
      <c r="C35" s="2">
        <v>45509</v>
      </c>
      <c r="D35" s="3">
        <v>3193</v>
      </c>
      <c r="E35">
        <f ca="1"/>
        <v>132</v>
      </c>
      <c r="F35" t="str">
        <f ca="1"/>
        <v>Over 90 Days</v>
      </c>
      <c r="G35" s="4">
        <f ca="1"/>
        <v>115.47287671232877</v>
      </c>
    </row>
    <row r="36" spans="1:7" x14ac:dyDescent="0.3">
      <c r="A36" t="s">
        <v>9</v>
      </c>
      <c r="B36">
        <v>1035</v>
      </c>
      <c r="C36" s="2">
        <v>45511</v>
      </c>
      <c r="D36" s="3">
        <v>4127</v>
      </c>
      <c r="E36">
        <f ca="1"/>
        <v>130</v>
      </c>
      <c r="F36" t="str">
        <f ca="1"/>
        <v>Over 90 Days</v>
      </c>
      <c r="G36" s="4">
        <f ca="1"/>
        <v>146.98904109589043</v>
      </c>
    </row>
    <row r="37" spans="1:7" x14ac:dyDescent="0.3">
      <c r="A37" t="s">
        <v>8</v>
      </c>
      <c r="B37">
        <v>1036</v>
      </c>
      <c r="C37" s="2">
        <v>45513</v>
      </c>
      <c r="D37" s="3">
        <v>1863</v>
      </c>
      <c r="E37">
        <f ca="1"/>
        <v>128</v>
      </c>
      <c r="F37" t="str">
        <f ca="1"/>
        <v>Over 90 Days</v>
      </c>
      <c r="G37" s="4">
        <f ca="1"/>
        <v>65.332602739726028</v>
      </c>
    </row>
    <row r="38" spans="1:7" x14ac:dyDescent="0.3">
      <c r="A38" t="s">
        <v>9</v>
      </c>
      <c r="B38">
        <v>1037</v>
      </c>
      <c r="C38" s="2">
        <v>45515</v>
      </c>
      <c r="D38" s="3">
        <v>2481</v>
      </c>
      <c r="E38">
        <f ca="1"/>
        <v>126</v>
      </c>
      <c r="F38" t="str">
        <f ca="1"/>
        <v>Over 90 Days</v>
      </c>
      <c r="G38" s="4">
        <f ca="1"/>
        <v>85.645479452054815</v>
      </c>
    </row>
    <row r="39" spans="1:7" x14ac:dyDescent="0.3">
      <c r="A39" t="s">
        <v>8</v>
      </c>
      <c r="B39">
        <v>1038</v>
      </c>
      <c r="C39" s="2">
        <v>45517</v>
      </c>
      <c r="D39" s="3">
        <v>2163</v>
      </c>
      <c r="E39">
        <f ca="1"/>
        <v>124</v>
      </c>
      <c r="F39" t="str">
        <f ca="1"/>
        <v>Over 90 Days</v>
      </c>
      <c r="G39" s="4">
        <f ca="1"/>
        <v>73.482739726027404</v>
      </c>
    </row>
    <row r="40" spans="1:7" x14ac:dyDescent="0.3">
      <c r="A40" t="s">
        <v>11</v>
      </c>
      <c r="B40">
        <v>1039</v>
      </c>
      <c r="C40" s="2">
        <v>45519</v>
      </c>
      <c r="D40" s="3">
        <v>2029</v>
      </c>
      <c r="E40">
        <f ca="1"/>
        <v>122</v>
      </c>
      <c r="F40" t="str">
        <f ca="1"/>
        <v>Over 90 Days</v>
      </c>
      <c r="G40" s="4">
        <f ca="1"/>
        <v>67.8186301369863</v>
      </c>
    </row>
    <row r="41" spans="1:7" x14ac:dyDescent="0.3">
      <c r="A41" t="s">
        <v>10</v>
      </c>
      <c r="B41">
        <v>1040</v>
      </c>
      <c r="C41" s="2">
        <v>45521</v>
      </c>
      <c r="D41" s="3">
        <v>2538</v>
      </c>
      <c r="E41">
        <f ca="1"/>
        <v>120</v>
      </c>
      <c r="F41" t="str">
        <f ca="1"/>
        <v>Over 90 Days</v>
      </c>
      <c r="G41" s="4">
        <f ca="1"/>
        <v>83.441095890410963</v>
      </c>
    </row>
    <row r="42" spans="1:7" x14ac:dyDescent="0.3">
      <c r="A42" t="s">
        <v>6</v>
      </c>
      <c r="B42">
        <v>1041</v>
      </c>
      <c r="C42" s="2">
        <v>45523</v>
      </c>
      <c r="D42" s="3">
        <v>3802</v>
      </c>
      <c r="E42">
        <f ca="1"/>
        <v>118</v>
      </c>
      <c r="F42" t="str">
        <f ca="1"/>
        <v>Over 90 Days</v>
      </c>
      <c r="G42" s="4">
        <f ca="1"/>
        <v>122.91397260273975</v>
      </c>
    </row>
    <row r="43" spans="1:7" x14ac:dyDescent="0.3">
      <c r="A43" t="s">
        <v>11</v>
      </c>
      <c r="B43">
        <v>1042</v>
      </c>
      <c r="C43" s="2">
        <v>45525</v>
      </c>
      <c r="D43" s="3">
        <v>2737</v>
      </c>
      <c r="E43">
        <f ca="1"/>
        <v>116</v>
      </c>
      <c r="F43" t="str">
        <f ca="1"/>
        <v>Over 90 Days</v>
      </c>
      <c r="G43" s="4">
        <f ca="1"/>
        <v>86.984109589041097</v>
      </c>
    </row>
    <row r="44" spans="1:7" x14ac:dyDescent="0.3">
      <c r="A44" t="s">
        <v>6</v>
      </c>
      <c r="B44">
        <v>1043</v>
      </c>
      <c r="C44" s="2">
        <v>45527</v>
      </c>
      <c r="D44" s="3">
        <v>1806</v>
      </c>
      <c r="E44">
        <f ca="1"/>
        <v>114</v>
      </c>
      <c r="F44" t="str">
        <f ca="1"/>
        <v>Over 90 Days</v>
      </c>
      <c r="G44" s="4">
        <f ca="1"/>
        <v>56.406575342465757</v>
      </c>
    </row>
    <row r="45" spans="1:7" x14ac:dyDescent="0.3">
      <c r="A45" t="s">
        <v>10</v>
      </c>
      <c r="B45">
        <v>1044</v>
      </c>
      <c r="C45" s="2">
        <v>45529</v>
      </c>
      <c r="D45" s="3">
        <v>4529</v>
      </c>
      <c r="E45">
        <f ca="1"/>
        <v>112</v>
      </c>
      <c r="F45" t="str">
        <f ca="1"/>
        <v>Over 90 Days</v>
      </c>
      <c r="G45" s="4">
        <f ca="1"/>
        <v>138.97205479452057</v>
      </c>
    </row>
    <row r="46" spans="1:7" x14ac:dyDescent="0.3">
      <c r="A46" t="s">
        <v>10</v>
      </c>
      <c r="B46">
        <v>1045</v>
      </c>
      <c r="C46" s="2">
        <v>45531</v>
      </c>
      <c r="D46" s="3">
        <v>3175</v>
      </c>
      <c r="E46">
        <f ca="1"/>
        <v>110</v>
      </c>
      <c r="F46" t="str">
        <f ca="1"/>
        <v>Over 90 Days</v>
      </c>
      <c r="G46" s="4">
        <f ca="1"/>
        <v>95.68493150684931</v>
      </c>
    </row>
    <row r="47" spans="1:7" x14ac:dyDescent="0.3">
      <c r="A47" t="s">
        <v>11</v>
      </c>
      <c r="B47">
        <v>1046</v>
      </c>
      <c r="C47" s="2">
        <v>45533</v>
      </c>
      <c r="D47" s="3">
        <v>1782</v>
      </c>
      <c r="E47">
        <f ca="1"/>
        <v>108</v>
      </c>
      <c r="F47" t="str">
        <f ca="1"/>
        <v>Over 90 Days</v>
      </c>
      <c r="G47" s="4">
        <f ca="1"/>
        <v>52.727671232876716</v>
      </c>
    </row>
    <row r="48" spans="1:7" x14ac:dyDescent="0.3">
      <c r="A48" t="s">
        <v>10</v>
      </c>
      <c r="B48">
        <v>1047</v>
      </c>
      <c r="C48" s="2">
        <v>45535</v>
      </c>
      <c r="D48" s="3">
        <v>1209</v>
      </c>
      <c r="E48">
        <f ca="1"/>
        <v>106</v>
      </c>
      <c r="F48" t="str">
        <f ca="1"/>
        <v>Over 90 Days</v>
      </c>
      <c r="G48" s="4">
        <f ca="1"/>
        <v>35.110684931506846</v>
      </c>
    </row>
    <row r="49" spans="1:7" x14ac:dyDescent="0.3">
      <c r="A49" t="s">
        <v>8</v>
      </c>
      <c r="B49">
        <v>1048</v>
      </c>
      <c r="C49" s="2">
        <v>45537</v>
      </c>
      <c r="D49" s="3">
        <v>4913</v>
      </c>
      <c r="E49">
        <f ca="1"/>
        <v>104</v>
      </c>
      <c r="F49" t="str">
        <f ca="1"/>
        <v>Over 90 Days</v>
      </c>
      <c r="G49" s="4">
        <f ca="1"/>
        <v>139.9868493150685</v>
      </c>
    </row>
    <row r="50" spans="1:7" x14ac:dyDescent="0.3">
      <c r="A50" t="s">
        <v>10</v>
      </c>
      <c r="B50">
        <v>1049</v>
      </c>
      <c r="C50" s="2">
        <v>45539</v>
      </c>
      <c r="D50" s="3">
        <v>4248</v>
      </c>
      <c r="E50">
        <f ca="1"/>
        <v>102</v>
      </c>
      <c r="F50" t="str">
        <f ca="1"/>
        <v>Over 90 Days</v>
      </c>
      <c r="G50" s="4">
        <f ca="1"/>
        <v>118.71123287671234</v>
      </c>
    </row>
    <row r="51" spans="1:7" x14ac:dyDescent="0.3">
      <c r="A51" t="s">
        <v>6</v>
      </c>
      <c r="B51">
        <v>1050</v>
      </c>
      <c r="C51" s="2">
        <v>45541</v>
      </c>
      <c r="D51" s="3">
        <v>1163</v>
      </c>
      <c r="E51">
        <f ca="1"/>
        <v>100</v>
      </c>
      <c r="F51" t="str">
        <f ca="1"/>
        <v>Over 90 Days</v>
      </c>
      <c r="G51" s="4">
        <f ca="1"/>
        <v>31.863013698630137</v>
      </c>
    </row>
    <row r="52" spans="1:7" x14ac:dyDescent="0.3">
      <c r="A52" t="s">
        <v>6</v>
      </c>
      <c r="B52">
        <v>1051</v>
      </c>
      <c r="C52" s="2">
        <v>45543</v>
      </c>
      <c r="D52" s="3">
        <v>2498</v>
      </c>
      <c r="E52">
        <f ca="1"/>
        <v>98</v>
      </c>
      <c r="F52" t="str">
        <f ca="1"/>
        <v>Over 90 Days</v>
      </c>
      <c r="G52" s="4">
        <f ca="1"/>
        <v>67.069589041095895</v>
      </c>
    </row>
    <row r="53" spans="1:7" x14ac:dyDescent="0.3">
      <c r="A53" t="s">
        <v>6</v>
      </c>
      <c r="B53">
        <v>1052</v>
      </c>
      <c r="C53" s="2">
        <v>45545</v>
      </c>
      <c r="D53" s="3">
        <v>3945</v>
      </c>
      <c r="E53">
        <f ca="1"/>
        <v>96</v>
      </c>
      <c r="F53" t="str">
        <f ca="1"/>
        <v>Over 90 Days</v>
      </c>
      <c r="G53" s="4">
        <f ca="1"/>
        <v>103.75890410958903</v>
      </c>
    </row>
    <row r="54" spans="1:7" x14ac:dyDescent="0.3">
      <c r="A54" t="s">
        <v>6</v>
      </c>
      <c r="B54">
        <v>1053</v>
      </c>
      <c r="C54" s="2">
        <v>45547</v>
      </c>
      <c r="D54" s="3">
        <v>4243</v>
      </c>
      <c r="E54">
        <f ca="1"/>
        <v>94</v>
      </c>
      <c r="F54" t="str">
        <f ca="1"/>
        <v>Over 90 Days</v>
      </c>
      <c r="G54" s="4">
        <f ca="1"/>
        <v>109.27178082191782</v>
      </c>
    </row>
    <row r="55" spans="1:7" x14ac:dyDescent="0.3">
      <c r="A55" t="s">
        <v>8</v>
      </c>
      <c r="B55">
        <v>1054</v>
      </c>
      <c r="C55" s="2">
        <v>45549</v>
      </c>
      <c r="D55" s="3">
        <v>1995</v>
      </c>
      <c r="E55">
        <f ca="1"/>
        <v>92</v>
      </c>
      <c r="F55" t="str">
        <f ca="1"/>
        <v>Over 90 Days</v>
      </c>
      <c r="G55" s="4">
        <f ca="1"/>
        <v>50.284931506849318</v>
      </c>
    </row>
    <row r="56" spans="1:7" x14ac:dyDescent="0.3">
      <c r="A56" t="s">
        <v>9</v>
      </c>
      <c r="B56">
        <v>1055</v>
      </c>
      <c r="C56" s="2">
        <v>45551</v>
      </c>
      <c r="D56" s="3">
        <v>3804</v>
      </c>
      <c r="E56">
        <f ca="1"/>
        <v>90</v>
      </c>
      <c r="F56" t="str">
        <f ca="1"/>
        <v>61-90 Days</v>
      </c>
      <c r="G56" s="4">
        <f ca="1"/>
        <v>93.797260273972611</v>
      </c>
    </row>
    <row r="57" spans="1:7" x14ac:dyDescent="0.3">
      <c r="A57" t="s">
        <v>11</v>
      </c>
      <c r="B57">
        <v>1056</v>
      </c>
      <c r="C57" s="2">
        <v>45553</v>
      </c>
      <c r="D57" s="3">
        <v>4263</v>
      </c>
      <c r="E57">
        <f ca="1"/>
        <v>88</v>
      </c>
      <c r="F57" t="str">
        <f ca="1"/>
        <v>61-90 Days</v>
      </c>
      <c r="G57" s="4">
        <f ca="1"/>
        <v>102.77917808219179</v>
      </c>
    </row>
    <row r="58" spans="1:7" x14ac:dyDescent="0.3">
      <c r="A58" t="s">
        <v>6</v>
      </c>
      <c r="B58">
        <v>1057</v>
      </c>
      <c r="C58" s="2">
        <v>45555</v>
      </c>
      <c r="D58" s="3">
        <v>2353</v>
      </c>
      <c r="E58">
        <f ca="1"/>
        <v>86</v>
      </c>
      <c r="F58" t="str">
        <f ca="1"/>
        <v>61-90 Days</v>
      </c>
      <c r="G58" s="4">
        <f ca="1"/>
        <v>55.440547945205481</v>
      </c>
    </row>
    <row r="59" spans="1:7" x14ac:dyDescent="0.3">
      <c r="A59" t="s">
        <v>10</v>
      </c>
      <c r="B59">
        <v>1058</v>
      </c>
      <c r="C59" s="2">
        <v>45557</v>
      </c>
      <c r="D59" s="3">
        <v>1791</v>
      </c>
      <c r="E59">
        <f ca="1"/>
        <v>84</v>
      </c>
      <c r="F59" t="str">
        <f ca="1"/>
        <v>61-90 Days</v>
      </c>
      <c r="G59" s="4">
        <f ca="1"/>
        <v>41.217534246575347</v>
      </c>
    </row>
    <row r="60" spans="1:7" x14ac:dyDescent="0.3">
      <c r="A60" t="s">
        <v>6</v>
      </c>
      <c r="B60">
        <v>1059</v>
      </c>
      <c r="C60" s="2">
        <v>45559</v>
      </c>
      <c r="D60" s="3">
        <v>4081</v>
      </c>
      <c r="E60">
        <f ca="1"/>
        <v>82</v>
      </c>
      <c r="F60" t="str">
        <f ca="1"/>
        <v>61-90 Days</v>
      </c>
      <c r="G60" s="4">
        <f ca="1"/>
        <v>91.682739726027393</v>
      </c>
    </row>
    <row r="61" spans="1:7" x14ac:dyDescent="0.3">
      <c r="A61" t="s">
        <v>10</v>
      </c>
      <c r="B61">
        <v>1060</v>
      </c>
      <c r="C61" s="2">
        <v>45561</v>
      </c>
      <c r="D61" s="3">
        <v>3957</v>
      </c>
      <c r="E61">
        <f ca="1"/>
        <v>80</v>
      </c>
      <c r="F61" t="str">
        <f ca="1"/>
        <v>61-90 Days</v>
      </c>
      <c r="G61" s="4">
        <f ca="1"/>
        <v>86.728767123287682</v>
      </c>
    </row>
    <row r="62" spans="1:7" x14ac:dyDescent="0.3">
      <c r="A62" t="s">
        <v>10</v>
      </c>
      <c r="B62">
        <v>1061</v>
      </c>
      <c r="C62" s="2">
        <v>45563</v>
      </c>
      <c r="D62" s="3">
        <v>2136</v>
      </c>
      <c r="E62">
        <f ca="1"/>
        <v>78</v>
      </c>
      <c r="F62" t="str">
        <f ca="1"/>
        <v>61-90 Days</v>
      </c>
      <c r="G62" s="4">
        <f ca="1"/>
        <v>45.646027397260283</v>
      </c>
    </row>
    <row r="63" spans="1:7" x14ac:dyDescent="0.3">
      <c r="A63" t="s">
        <v>6</v>
      </c>
      <c r="B63">
        <v>1062</v>
      </c>
      <c r="C63" s="2">
        <v>45565</v>
      </c>
      <c r="D63" s="3">
        <v>4196</v>
      </c>
      <c r="E63">
        <f ca="1"/>
        <v>76</v>
      </c>
      <c r="F63" t="str">
        <f ca="1"/>
        <v>61-90 Days</v>
      </c>
      <c r="G63" s="4">
        <f ca="1"/>
        <v>87.368767123287682</v>
      </c>
    </row>
    <row r="64" spans="1:7" x14ac:dyDescent="0.3">
      <c r="A64" t="s">
        <v>8</v>
      </c>
      <c r="B64">
        <v>1063</v>
      </c>
      <c r="C64" s="2">
        <v>45567</v>
      </c>
      <c r="D64" s="3">
        <v>3499</v>
      </c>
      <c r="E64">
        <f ca="1"/>
        <v>74</v>
      </c>
      <c r="F64" t="str">
        <f ca="1"/>
        <v>61-90 Days</v>
      </c>
      <c r="G64" s="4">
        <f ca="1"/>
        <v>70.938630136986305</v>
      </c>
    </row>
    <row r="65" spans="1:7" x14ac:dyDescent="0.3">
      <c r="A65" t="s">
        <v>10</v>
      </c>
      <c r="B65">
        <v>1064</v>
      </c>
      <c r="C65" s="2">
        <v>45569</v>
      </c>
      <c r="D65" s="3">
        <v>3652</v>
      </c>
      <c r="E65">
        <f ca="1"/>
        <v>72</v>
      </c>
      <c r="F65" t="str">
        <f ca="1"/>
        <v>61-90 Days</v>
      </c>
      <c r="G65" s="4">
        <f ca="1"/>
        <v>72.039452054794523</v>
      </c>
    </row>
    <row r="66" spans="1:7" x14ac:dyDescent="0.3">
      <c r="A66" t="s">
        <v>10</v>
      </c>
      <c r="B66">
        <v>1065</v>
      </c>
      <c r="C66" s="2">
        <v>45571</v>
      </c>
      <c r="D66" s="3">
        <v>1198</v>
      </c>
      <c r="E66">
        <f ca="1"/>
        <v>70</v>
      </c>
      <c r="F66" t="str">
        <f ca="1"/>
        <v>61-90 Days</v>
      </c>
      <c r="G66" s="4">
        <f ca="1"/>
        <v>22.975342465753425</v>
      </c>
    </row>
    <row r="67" spans="1:7" x14ac:dyDescent="0.3">
      <c r="A67" t="s">
        <v>6</v>
      </c>
      <c r="B67">
        <v>1066</v>
      </c>
      <c r="C67" s="2">
        <v>45573</v>
      </c>
      <c r="D67" s="3">
        <v>2660</v>
      </c>
      <c r="E67">
        <f ca="1"/>
        <v>68</v>
      </c>
      <c r="F67" t="str">
        <f ca="1"/>
        <v>61-90 Days</v>
      </c>
      <c r="G67" s="4">
        <f ca="1"/>
        <v>49.556164383561644</v>
      </c>
    </row>
    <row r="68" spans="1:7" x14ac:dyDescent="0.3">
      <c r="A68" t="s">
        <v>10</v>
      </c>
      <c r="B68">
        <v>1067</v>
      </c>
      <c r="C68" s="2">
        <v>45575</v>
      </c>
      <c r="D68" s="3">
        <v>4597</v>
      </c>
      <c r="E68">
        <f ca="1"/>
        <v>66</v>
      </c>
      <c r="F68" t="str">
        <f ca="1"/>
        <v>61-90 Days</v>
      </c>
      <c r="G68" s="4">
        <f ca="1"/>
        <v>83.12383561643837</v>
      </c>
    </row>
    <row r="69" spans="1:7" x14ac:dyDescent="0.3">
      <c r="A69" t="s">
        <v>10</v>
      </c>
      <c r="B69">
        <v>1068</v>
      </c>
      <c r="C69" s="2">
        <v>45577</v>
      </c>
      <c r="D69" s="3">
        <v>1354</v>
      </c>
      <c r="E69">
        <f ca="1"/>
        <v>64</v>
      </c>
      <c r="F69" t="str">
        <f ca="1"/>
        <v>61-90 Days</v>
      </c>
      <c r="G69" s="4">
        <f ca="1"/>
        <v>23.741369863013698</v>
      </c>
    </row>
    <row r="70" spans="1:7" x14ac:dyDescent="0.3">
      <c r="A70" t="s">
        <v>6</v>
      </c>
      <c r="B70">
        <v>1069</v>
      </c>
      <c r="C70" s="2">
        <v>45579</v>
      </c>
      <c r="D70" s="3">
        <v>3974</v>
      </c>
      <c r="E70">
        <f ca="1"/>
        <v>62</v>
      </c>
      <c r="F70" t="str">
        <f ca="1"/>
        <v>61-90 Days</v>
      </c>
      <c r="G70" s="4">
        <f ca="1"/>
        <v>67.503561643835624</v>
      </c>
    </row>
    <row r="71" spans="1:7" x14ac:dyDescent="0.3">
      <c r="A71" t="s">
        <v>6</v>
      </c>
      <c r="B71">
        <v>1070</v>
      </c>
      <c r="C71" s="2">
        <v>45581</v>
      </c>
      <c r="D71" s="3">
        <v>2207</v>
      </c>
      <c r="E71">
        <f ca="1"/>
        <v>60</v>
      </c>
      <c r="F71" t="str">
        <f ca="1"/>
        <v>31-60 Days</v>
      </c>
      <c r="G71" s="4">
        <f ca="1"/>
        <v>36.279452054794518</v>
      </c>
    </row>
    <row r="72" spans="1:7" x14ac:dyDescent="0.3">
      <c r="A72" t="s">
        <v>11</v>
      </c>
      <c r="B72">
        <v>1071</v>
      </c>
      <c r="C72" s="2">
        <v>45583</v>
      </c>
      <c r="D72" s="3">
        <v>3277</v>
      </c>
      <c r="E72">
        <f ca="1"/>
        <v>58</v>
      </c>
      <c r="F72" t="str">
        <f ca="1"/>
        <v>31-60 Days</v>
      </c>
      <c r="G72" s="4">
        <f ca="1"/>
        <v>52.072876712328778</v>
      </c>
    </row>
    <row r="73" spans="1:7" x14ac:dyDescent="0.3">
      <c r="A73" t="s">
        <v>8</v>
      </c>
      <c r="B73">
        <v>1072</v>
      </c>
      <c r="C73" s="2">
        <v>45585</v>
      </c>
      <c r="D73" s="3">
        <v>2233</v>
      </c>
      <c r="E73">
        <f ca="1"/>
        <v>56</v>
      </c>
      <c r="F73" t="str">
        <f ca="1"/>
        <v>31-60 Days</v>
      </c>
      <c r="G73" s="4">
        <f ca="1"/>
        <v>34.259726027397264</v>
      </c>
    </row>
    <row r="74" spans="1:7" x14ac:dyDescent="0.3">
      <c r="A74" t="s">
        <v>8</v>
      </c>
      <c r="B74">
        <v>1073</v>
      </c>
      <c r="C74" s="2">
        <v>45587</v>
      </c>
      <c r="D74" s="3">
        <v>4010</v>
      </c>
      <c r="E74">
        <f ca="1"/>
        <v>54</v>
      </c>
      <c r="F74" t="str">
        <f ca="1"/>
        <v>31-60 Days</v>
      </c>
      <c r="G74" s="4">
        <f ca="1"/>
        <v>59.326027397260276</v>
      </c>
    </row>
    <row r="75" spans="1:7" x14ac:dyDescent="0.3">
      <c r="A75" t="s">
        <v>10</v>
      </c>
      <c r="B75">
        <v>1074</v>
      </c>
      <c r="C75" s="2">
        <v>45589</v>
      </c>
      <c r="D75" s="3">
        <v>702</v>
      </c>
      <c r="E75">
        <f ca="1"/>
        <v>52</v>
      </c>
      <c r="F75" t="str">
        <f ca="1"/>
        <v>31-60 Days</v>
      </c>
      <c r="G75" s="4">
        <f ca="1"/>
        <v>10.001095890410959</v>
      </c>
    </row>
    <row r="76" spans="1:7" x14ac:dyDescent="0.3">
      <c r="A76" t="s">
        <v>8</v>
      </c>
      <c r="B76">
        <v>1075</v>
      </c>
      <c r="C76" s="2">
        <v>45591</v>
      </c>
      <c r="D76" s="3">
        <v>3755</v>
      </c>
      <c r="E76">
        <f ca="1"/>
        <v>50</v>
      </c>
      <c r="F76" t="str">
        <f ca="1"/>
        <v>31-60 Days</v>
      </c>
      <c r="G76" s="4">
        <f ca="1"/>
        <v>51.438356164383556</v>
      </c>
    </row>
    <row r="77" spans="1:7" x14ac:dyDescent="0.3">
      <c r="A77" t="s">
        <v>10</v>
      </c>
      <c r="B77">
        <v>1076</v>
      </c>
      <c r="C77" s="2">
        <v>45593</v>
      </c>
      <c r="D77" s="3">
        <v>4718</v>
      </c>
      <c r="E77">
        <f ca="1"/>
        <v>48</v>
      </c>
      <c r="F77" t="str">
        <f ca="1"/>
        <v>31-60 Days</v>
      </c>
      <c r="G77" s="4">
        <f ca="1"/>
        <v>62.044931506849309</v>
      </c>
    </row>
    <row r="78" spans="1:7" x14ac:dyDescent="0.3">
      <c r="A78" t="s">
        <v>11</v>
      </c>
      <c r="B78">
        <v>1077</v>
      </c>
      <c r="C78" s="2">
        <v>45595</v>
      </c>
      <c r="D78" s="3">
        <v>4996</v>
      </c>
      <c r="E78">
        <f ca="1"/>
        <v>46</v>
      </c>
      <c r="F78" t="str">
        <f ca="1"/>
        <v>31-60 Days</v>
      </c>
      <c r="G78" s="4">
        <f ca="1"/>
        <v>62.963287671232884</v>
      </c>
    </row>
    <row r="79" spans="1:7" x14ac:dyDescent="0.3">
      <c r="A79" t="s">
        <v>6</v>
      </c>
      <c r="B79">
        <v>1078</v>
      </c>
      <c r="C79" s="2">
        <v>45597</v>
      </c>
      <c r="D79" s="3">
        <v>1266</v>
      </c>
      <c r="E79">
        <f ca="1"/>
        <v>44</v>
      </c>
      <c r="F79" t="str">
        <f ca="1"/>
        <v>31-60 Days</v>
      </c>
      <c r="G79" s="4">
        <f ca="1"/>
        <v>15.2613698630137</v>
      </c>
    </row>
    <row r="80" spans="1:7" x14ac:dyDescent="0.3">
      <c r="A80" t="s">
        <v>6</v>
      </c>
      <c r="B80">
        <v>1079</v>
      </c>
      <c r="C80" s="2">
        <v>45599</v>
      </c>
      <c r="D80" s="3">
        <v>4889</v>
      </c>
      <c r="E80">
        <f ca="1"/>
        <v>42</v>
      </c>
      <c r="F80" t="str">
        <f ca="1"/>
        <v>31-60 Days</v>
      </c>
      <c r="G80" s="4">
        <f ca="1"/>
        <v>56.256986301369864</v>
      </c>
    </row>
    <row r="81" spans="1:7" x14ac:dyDescent="0.3">
      <c r="A81" t="s">
        <v>6</v>
      </c>
      <c r="B81">
        <v>1080</v>
      </c>
      <c r="C81" s="2">
        <v>45601</v>
      </c>
      <c r="D81" s="3">
        <v>2827</v>
      </c>
      <c r="E81">
        <f ca="1"/>
        <v>40</v>
      </c>
      <c r="F81" t="str">
        <f ca="1"/>
        <v>31-60 Days</v>
      </c>
      <c r="G81" s="4">
        <f ca="1"/>
        <v>30.980821917808218</v>
      </c>
    </row>
    <row r="82" spans="1:7" x14ac:dyDescent="0.3">
      <c r="A82" t="s">
        <v>8</v>
      </c>
      <c r="B82">
        <v>1081</v>
      </c>
      <c r="C82" s="2">
        <v>45603</v>
      </c>
      <c r="D82" s="3">
        <v>3431</v>
      </c>
      <c r="E82">
        <f ca="1"/>
        <v>38</v>
      </c>
      <c r="F82" t="str">
        <f ca="1"/>
        <v>31-60 Days</v>
      </c>
      <c r="G82" s="4">
        <f ca="1"/>
        <v>35.720000000000006</v>
      </c>
    </row>
    <row r="83" spans="1:7" x14ac:dyDescent="0.3">
      <c r="A83" t="s">
        <v>11</v>
      </c>
      <c r="B83">
        <v>1082</v>
      </c>
      <c r="C83" s="2">
        <v>45605</v>
      </c>
      <c r="D83" s="3">
        <v>697</v>
      </c>
      <c r="E83">
        <f ca="1"/>
        <v>36</v>
      </c>
      <c r="F83" t="str">
        <f ca="1"/>
        <v>31-60 Days</v>
      </c>
      <c r="G83" s="4">
        <f ca="1"/>
        <v>6.8745205479452052</v>
      </c>
    </row>
    <row r="84" spans="1:7" x14ac:dyDescent="0.3">
      <c r="A84" t="s">
        <v>8</v>
      </c>
      <c r="B84">
        <v>1083</v>
      </c>
      <c r="C84" s="2">
        <v>45607</v>
      </c>
      <c r="D84" s="3">
        <v>2430</v>
      </c>
      <c r="E84">
        <f ca="1"/>
        <v>34</v>
      </c>
      <c r="F84" t="str">
        <f ca="1"/>
        <v>31-60 Days</v>
      </c>
      <c r="G84" s="4">
        <f ca="1"/>
        <v>22.635616438356166</v>
      </c>
    </row>
    <row r="85" spans="1:7" x14ac:dyDescent="0.3">
      <c r="A85" t="s">
        <v>8</v>
      </c>
      <c r="B85">
        <v>1084</v>
      </c>
      <c r="C85" s="2">
        <v>45609</v>
      </c>
      <c r="D85" s="3">
        <v>4082</v>
      </c>
      <c r="E85">
        <f ca="1"/>
        <v>32</v>
      </c>
      <c r="F85" t="str">
        <f ca="1"/>
        <v>31-60 Days</v>
      </c>
      <c r="G85" s="4">
        <f ca="1"/>
        <v>35.787397260273977</v>
      </c>
    </row>
    <row r="86" spans="1:7" x14ac:dyDescent="0.3">
      <c r="A86" t="s">
        <v>11</v>
      </c>
      <c r="B86">
        <v>1085</v>
      </c>
      <c r="C86" s="2">
        <v>45611</v>
      </c>
      <c r="D86" s="3">
        <v>1108</v>
      </c>
      <c r="E86">
        <f ca="1"/>
        <v>30</v>
      </c>
      <c r="F86" t="str">
        <f ca="1"/>
        <v>0-30 Days</v>
      </c>
      <c r="G86" s="4">
        <f ca="1"/>
        <v>9.1068493150684944</v>
      </c>
    </row>
    <row r="87" spans="1:7" x14ac:dyDescent="0.3">
      <c r="A87" t="s">
        <v>11</v>
      </c>
      <c r="B87">
        <v>1086</v>
      </c>
      <c r="C87" s="2">
        <v>45613</v>
      </c>
      <c r="D87" s="3">
        <v>3772</v>
      </c>
      <c r="E87">
        <f ca="1"/>
        <v>28</v>
      </c>
      <c r="F87" t="str">
        <f ca="1"/>
        <v>0-30 Days</v>
      </c>
      <c r="G87" s="4">
        <f ca="1"/>
        <v>28.935890410958908</v>
      </c>
    </row>
    <row r="88" spans="1:7" x14ac:dyDescent="0.3">
      <c r="A88" t="s">
        <v>11</v>
      </c>
      <c r="B88">
        <v>1087</v>
      </c>
      <c r="C88" s="2">
        <v>45615</v>
      </c>
      <c r="D88" s="3">
        <v>1647</v>
      </c>
      <c r="E88">
        <f ca="1"/>
        <v>26</v>
      </c>
      <c r="F88" t="str">
        <f ca="1"/>
        <v>0-30 Days</v>
      </c>
      <c r="G88" s="4">
        <f ca="1"/>
        <v>11.732054794520549</v>
      </c>
    </row>
    <row r="89" spans="1:7" x14ac:dyDescent="0.3">
      <c r="A89" t="s">
        <v>11</v>
      </c>
      <c r="B89">
        <v>1088</v>
      </c>
      <c r="C89" s="2">
        <v>45617</v>
      </c>
      <c r="D89" s="3">
        <v>4782</v>
      </c>
      <c r="E89">
        <f ca="1"/>
        <v>24</v>
      </c>
      <c r="F89" t="str">
        <f ca="1"/>
        <v>0-30 Days</v>
      </c>
      <c r="G89" s="4">
        <f ca="1"/>
        <v>31.443287671232877</v>
      </c>
    </row>
    <row r="90" spans="1:7" x14ac:dyDescent="0.3">
      <c r="A90" t="s">
        <v>6</v>
      </c>
      <c r="B90">
        <v>1089</v>
      </c>
      <c r="C90" s="2">
        <v>45619</v>
      </c>
      <c r="D90" s="3">
        <v>3897</v>
      </c>
      <c r="E90">
        <f ca="1"/>
        <v>22</v>
      </c>
      <c r="F90" t="str">
        <f ca="1"/>
        <v>0-30 Days</v>
      </c>
      <c r="G90" s="4">
        <f ca="1"/>
        <v>23.488767123287676</v>
      </c>
    </row>
    <row r="91" spans="1:7" x14ac:dyDescent="0.3">
      <c r="A91" t="s">
        <v>9</v>
      </c>
      <c r="B91">
        <v>1090</v>
      </c>
      <c r="C91" s="2">
        <v>45621</v>
      </c>
      <c r="D91" s="3">
        <v>3011</v>
      </c>
      <c r="E91">
        <f ca="1"/>
        <v>20</v>
      </c>
      <c r="F91" t="str">
        <f ca="1"/>
        <v>0-30 Days</v>
      </c>
      <c r="G91" s="4">
        <f ca="1"/>
        <v>16.4986301369863</v>
      </c>
    </row>
    <row r="92" spans="1:7" x14ac:dyDescent="0.3">
      <c r="A92" t="s">
        <v>9</v>
      </c>
      <c r="B92">
        <v>1091</v>
      </c>
      <c r="C92" s="2">
        <v>45623</v>
      </c>
      <c r="D92" s="3">
        <v>2294</v>
      </c>
      <c r="E92">
        <f ca="1"/>
        <v>18</v>
      </c>
      <c r="F92" t="str">
        <f ca="1"/>
        <v>0-30 Days</v>
      </c>
      <c r="G92" s="4">
        <f ca="1"/>
        <v>11.312876712328768</v>
      </c>
    </row>
    <row r="93" spans="1:7" x14ac:dyDescent="0.3">
      <c r="A93" t="s">
        <v>11</v>
      </c>
      <c r="B93">
        <v>1092</v>
      </c>
      <c r="C93" s="2">
        <v>45625</v>
      </c>
      <c r="D93" s="3">
        <v>1159</v>
      </c>
      <c r="E93">
        <f ca="1"/>
        <v>16</v>
      </c>
      <c r="F93" t="str">
        <f ca="1"/>
        <v>0-30 Days</v>
      </c>
      <c r="G93" s="4">
        <f ca="1"/>
        <v>5.0805479452054794</v>
      </c>
    </row>
    <row r="94" spans="1:7" x14ac:dyDescent="0.3">
      <c r="A94" t="s">
        <v>9</v>
      </c>
      <c r="B94">
        <v>1093</v>
      </c>
      <c r="C94" s="2">
        <v>45627</v>
      </c>
      <c r="D94" s="3">
        <v>3311</v>
      </c>
      <c r="E94">
        <f ca="1"/>
        <v>14</v>
      </c>
      <c r="F94" t="str">
        <f ca="1"/>
        <v>0-30 Days</v>
      </c>
      <c r="G94" s="4">
        <f ca="1"/>
        <v>12.699726027397261</v>
      </c>
    </row>
    <row r="95" spans="1:7" x14ac:dyDescent="0.3">
      <c r="A95" t="s">
        <v>9</v>
      </c>
      <c r="B95">
        <v>1094</v>
      </c>
      <c r="C95" s="2">
        <v>45629</v>
      </c>
      <c r="D95" s="3">
        <v>1869</v>
      </c>
      <c r="E95">
        <f ca="1"/>
        <v>12</v>
      </c>
      <c r="F95" t="str">
        <f ca="1"/>
        <v>0-30 Days</v>
      </c>
      <c r="G95" s="4">
        <f ca="1"/>
        <v>6.1446575342465746</v>
      </c>
    </row>
    <row r="96" spans="1:7" x14ac:dyDescent="0.3">
      <c r="A96" t="s">
        <v>11</v>
      </c>
      <c r="B96">
        <v>1095</v>
      </c>
      <c r="C96" s="2">
        <v>45631</v>
      </c>
      <c r="D96" s="3">
        <v>2486</v>
      </c>
      <c r="E96">
        <f ca="1"/>
        <v>10</v>
      </c>
      <c r="F96" t="str">
        <f ca="1"/>
        <v>0-30 Days</v>
      </c>
      <c r="G96" s="4">
        <f ca="1"/>
        <v>6.8109589041095893</v>
      </c>
    </row>
    <row r="97" spans="1:7" x14ac:dyDescent="0.3">
      <c r="A97" t="s">
        <v>9</v>
      </c>
      <c r="B97">
        <v>1096</v>
      </c>
      <c r="C97" s="2">
        <v>45633</v>
      </c>
      <c r="D97" s="3">
        <v>646</v>
      </c>
      <c r="E97">
        <f ca="1"/>
        <v>8</v>
      </c>
      <c r="F97" t="str">
        <f ca="1"/>
        <v>0-30 Days</v>
      </c>
      <c r="G97" s="4">
        <f ca="1"/>
        <v>1.4158904109589043</v>
      </c>
    </row>
    <row r="98" spans="1:7" x14ac:dyDescent="0.3">
      <c r="A98" t="s">
        <v>8</v>
      </c>
      <c r="B98">
        <v>1097</v>
      </c>
      <c r="C98" s="2">
        <v>45635</v>
      </c>
      <c r="D98" s="3">
        <v>3719</v>
      </c>
      <c r="E98">
        <f ca="1"/>
        <v>6</v>
      </c>
      <c r="F98" t="str">
        <f ca="1"/>
        <v>0-30 Days</v>
      </c>
      <c r="G98" s="4">
        <f ca="1"/>
        <v>6.1134246575342468</v>
      </c>
    </row>
    <row r="99" spans="1:7" x14ac:dyDescent="0.3">
      <c r="A99" t="s">
        <v>10</v>
      </c>
      <c r="B99">
        <v>1098</v>
      </c>
      <c r="C99" s="2">
        <v>45637</v>
      </c>
      <c r="D99" s="3">
        <v>3411</v>
      </c>
      <c r="E99">
        <f ca="1"/>
        <v>4</v>
      </c>
      <c r="F99" t="str">
        <f ca="1"/>
        <v>0-30 Days</v>
      </c>
      <c r="G99" s="4">
        <f ca="1"/>
        <v>3.7380821917808222</v>
      </c>
    </row>
    <row r="100" spans="1:7" x14ac:dyDescent="0.3">
      <c r="A100" t="s">
        <v>10</v>
      </c>
      <c r="B100">
        <v>1099</v>
      </c>
      <c r="C100" s="2">
        <v>45639</v>
      </c>
      <c r="D100" s="3">
        <v>2234</v>
      </c>
      <c r="E100">
        <f ca="1"/>
        <v>2</v>
      </c>
      <c r="F100" t="str">
        <f ca="1"/>
        <v>0-30 Days</v>
      </c>
      <c r="G100" s="4">
        <f ca="1"/>
        <v>1.224109589041096</v>
      </c>
    </row>
    <row r="101" spans="1:7" x14ac:dyDescent="0.3">
      <c r="A101" t="s">
        <v>11</v>
      </c>
      <c r="B101">
        <v>1100</v>
      </c>
      <c r="C101" s="2">
        <v>45641</v>
      </c>
      <c r="D101" s="3">
        <v>2343</v>
      </c>
      <c r="E101">
        <f ca="1"/>
        <v>0</v>
      </c>
      <c r="F101" t="str">
        <f ca="1"/>
        <v>0-30 Days</v>
      </c>
      <c r="G101" s="4">
        <f ca="1"/>
        <v>0</v>
      </c>
    </row>
  </sheetData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Original</vt:lpstr>
      <vt:lpstr>Completed</vt:lpstr>
    </vt:vector>
  </TitlesOfParts>
  <Company>Middle Tennessee State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L. Williams</dc:creator>
  <cp:lastModifiedBy>Kelly L. Williams</cp:lastModifiedBy>
  <dcterms:created xsi:type="dcterms:W3CDTF">2024-12-15T16:11:44Z</dcterms:created>
  <dcterms:modified xsi:type="dcterms:W3CDTF">2024-12-16T04:41:21Z</dcterms:modified>
</cp:coreProperties>
</file>