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How to include text &amp; calculation in same cell\"/>
    </mc:Choice>
  </mc:AlternateContent>
  <xr:revisionPtr revIDLastSave="0" documentId="13_ncr:1_{13C6C1AE-B609-41B5-A384-CEE9F5DA18A3}" xr6:coauthVersionLast="47" xr6:coauthVersionMax="47" xr10:uidLastSave="{00000000-0000-0000-0000-000000000000}"/>
  <bookViews>
    <workbookView xWindow="-108" yWindow="-108" windowWidth="23256" windowHeight="12576" xr2:uid="{FAA8E428-A2B9-4E70-BBBD-A3947951BF76}"/>
  </bookViews>
  <sheets>
    <sheet name="CPE Reporting Form Basic" sheetId="4" r:id="rId1"/>
    <sheet name="CPE Reporting Form with IF" sheetId="3" r:id="rId2"/>
    <sheet name="Fields of Stud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4" l="1"/>
  <c r="G31" i="4"/>
  <c r="G29" i="4"/>
  <c r="E35" i="4"/>
  <c r="E34" i="4"/>
  <c r="E44" i="4" s="1"/>
  <c r="E31" i="4"/>
  <c r="E47" i="4" s="1"/>
  <c r="F29" i="4"/>
  <c r="E35" i="3"/>
  <c r="E34" i="3"/>
  <c r="E44" i="3" s="1"/>
  <c r="E31" i="3"/>
  <c r="E47" i="3" s="1"/>
  <c r="G29" i="3"/>
  <c r="F29" i="3"/>
  <c r="F47" i="4" l="1"/>
  <c r="F31" i="4"/>
  <c r="G47" i="3"/>
  <c r="F47" i="3"/>
  <c r="F31" i="3"/>
  <c r="G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L. Williams</author>
  </authors>
  <commentList>
    <comment ref="A7" authorId="0" shapeId="0" xr:uid="{08563DE5-640C-4B03-9971-82844D2BFE66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40 hours</t>
        </r>
      </text>
    </comment>
    <comment ref="B28" authorId="0" shapeId="0" xr:uid="{644D4287-5A34-4D02-B47B-F5F940AC5D14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2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L. Williams</author>
  </authors>
  <commentList>
    <comment ref="A7" authorId="0" shapeId="0" xr:uid="{530FB8CB-DCF8-4018-945C-0FCF46AC49FD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40 hours</t>
        </r>
      </text>
    </comment>
    <comment ref="B28" authorId="0" shapeId="0" xr:uid="{17855D69-B546-4F07-810B-6D64C9E3A89E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2 hours</t>
        </r>
      </text>
    </comment>
  </commentList>
</comments>
</file>

<file path=xl/sharedStrings.xml><?xml version="1.0" encoding="utf-8"?>
<sst xmlns="http://schemas.openxmlformats.org/spreadsheetml/2006/main" count="121" uniqueCount="53">
  <si>
    <t>Date</t>
  </si>
  <si>
    <t>Sponsor</t>
  </si>
  <si>
    <t>Course Title</t>
  </si>
  <si>
    <t>Field of Study</t>
  </si>
  <si>
    <t>Hours</t>
  </si>
  <si>
    <t>Technical Fields</t>
  </si>
  <si>
    <t>Non-Technical Fields</t>
  </si>
  <si>
    <t>Regulatory Ethics</t>
  </si>
  <si>
    <t>Total</t>
  </si>
  <si>
    <t>Middle Tennessee State University</t>
  </si>
  <si>
    <t>2021 Tennessee State-Specific Ethics</t>
  </si>
  <si>
    <t>Accounting</t>
  </si>
  <si>
    <t>Behavioral Ethics</t>
  </si>
  <si>
    <t>Accounting (Governmental)</t>
  </si>
  <si>
    <t>Business Management and Organization</t>
  </si>
  <si>
    <t>Auditing</t>
  </si>
  <si>
    <t>Communications and Marketing</t>
  </si>
  <si>
    <t>Auditing (Governmental)</t>
  </si>
  <si>
    <t>Computer Software and Applications</t>
  </si>
  <si>
    <t>Business Law</t>
  </si>
  <si>
    <t>Personal Development</t>
  </si>
  <si>
    <t>Economics</t>
  </si>
  <si>
    <t>Personnel/Human Resources</t>
  </si>
  <si>
    <t>Finance</t>
  </si>
  <si>
    <t>Production</t>
  </si>
  <si>
    <t>Information Technology</t>
  </si>
  <si>
    <t>Management Services</t>
  </si>
  <si>
    <t>Specialized Knowledge</t>
  </si>
  <si>
    <t>Statistics</t>
  </si>
  <si>
    <t>Taxes</t>
  </si>
  <si>
    <t>CPE Reporting Form</t>
  </si>
  <si>
    <t>2020-2021</t>
  </si>
  <si>
    <t>Kelly Lawrence Williams</t>
  </si>
  <si>
    <t>CPE Reporting Period:</t>
  </si>
  <si>
    <t>License Name:</t>
  </si>
  <si>
    <t>License Number:</t>
  </si>
  <si>
    <t>How to Build a Strong, Cohesive Team for Peak Performance</t>
  </si>
  <si>
    <t>Tax Provisions in the American Rescue Plan of 2021</t>
  </si>
  <si>
    <t>New Trends Call for New Strategies with Noncompete Agreements</t>
  </si>
  <si>
    <t>GASB and FASB Update as is relates to Nonprofits</t>
  </si>
  <si>
    <t>Accounting Update</t>
  </si>
  <si>
    <t>Microsoft Excel - Tips and Tricks</t>
  </si>
  <si>
    <t>Excellent Excel Techniques</t>
  </si>
  <si>
    <t>American Institute of CPAs</t>
  </si>
  <si>
    <t>Lease Modifications</t>
  </si>
  <si>
    <t>Sale and Leaseback Transactions and Leveraged Leases</t>
  </si>
  <si>
    <t>Streamlined Excel Reporting Series Session 1: PivotTable Fundamentals</t>
  </si>
  <si>
    <t>Streamlined Excel Reporting Series Session 2: Working with PivotTables</t>
  </si>
  <si>
    <t>Streamlined Excel Reporting Series Session 3: PivotTable Wrap-Up and Web Data</t>
  </si>
  <si>
    <t>Streamlined Excel Reporting Series Session 4: External Data and PivotCharts</t>
  </si>
  <si>
    <t>Intangible Assets, Goodwill, and Asset Impairment and Disposal Issues</t>
  </si>
  <si>
    <t>Revenue Recognition: Determining and Allocating the Transaction Price</t>
  </si>
  <si>
    <t>Statement of Cash Flows: Preparation, Presentation, and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</si>
</sst>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5332E4A-6EA7-4700-96EE-8FD8EBD5A79C}" name="Table10" displayName="Table10" ref="A1:A13" totalsRowShown="0">
  <autoFilter ref="A1:A13" xr:uid="{15332E4A-6EA7-4700-96EE-8FD8EBD5A79C}"/>
  <tableColumns count="1">
    <tableColumn id="1" xr3:uid="{4B4F008B-DF34-4639-8A45-47FFBE5BF70C}" name="Technical Field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65ADA5-6781-48F6-83AC-2B3B0E6ACBDD}" name="Table11" displayName="Table11" ref="C1:C8" totalsRowShown="0">
  <autoFilter ref="C1:C8" xr:uid="{FC65ADA5-6781-48F6-83AC-2B3B0E6ACBDD}"/>
  <tableColumns count="1">
    <tableColumn id="1" xr3:uid="{405BF5AF-43F8-4C45-B2D4-144AE2D2D3B9}" name="Non-Technical Field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BEA8-780B-483D-B7CD-C027E0E9440B}">
  <dimension ref="A1:G47"/>
  <sheetViews>
    <sheetView tabSelected="1" workbookViewId="0">
      <selection activeCell="C3" sqref="C3"/>
    </sheetView>
  </sheetViews>
  <sheetFormatPr defaultRowHeight="14.4" x14ac:dyDescent="0.3"/>
  <cols>
    <col min="1" max="1" width="13.21875" bestFit="1" customWidth="1"/>
    <col min="2" max="2" width="31.21875" bestFit="1" customWidth="1"/>
    <col min="3" max="3" width="69.5546875" customWidth="1"/>
    <col min="4" max="4" width="31.33203125" customWidth="1"/>
    <col min="6" max="6" width="3" customWidth="1"/>
    <col min="7" max="7" width="36.6640625" bestFit="1" customWidth="1"/>
  </cols>
  <sheetData>
    <row r="1" spans="1:5" ht="23.4" x14ac:dyDescent="0.45">
      <c r="A1" s="8" t="s">
        <v>30</v>
      </c>
      <c r="B1" s="8"/>
      <c r="C1" s="8"/>
      <c r="D1" s="8"/>
      <c r="E1" s="8"/>
    </row>
    <row r="2" spans="1:5" x14ac:dyDescent="0.3">
      <c r="B2" s="4" t="s">
        <v>33</v>
      </c>
      <c r="C2" s="5" t="s">
        <v>31</v>
      </c>
    </row>
    <row r="4" spans="1:5" x14ac:dyDescent="0.3">
      <c r="A4" s="4" t="s">
        <v>34</v>
      </c>
      <c r="B4" s="3" t="s">
        <v>32</v>
      </c>
      <c r="C4" s="4" t="s">
        <v>35</v>
      </c>
      <c r="D4" s="3">
        <v>55555</v>
      </c>
    </row>
    <row r="6" spans="1:5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 x14ac:dyDescent="0.3">
      <c r="A7" s="9" t="s">
        <v>5</v>
      </c>
      <c r="B7" s="10"/>
      <c r="C7" s="10"/>
      <c r="D7" s="10"/>
      <c r="E7" s="10"/>
    </row>
    <row r="8" spans="1:5" x14ac:dyDescent="0.3">
      <c r="A8" s="1">
        <v>44315</v>
      </c>
      <c r="B8" t="s">
        <v>9</v>
      </c>
      <c r="C8" t="s">
        <v>36</v>
      </c>
      <c r="E8">
        <v>1</v>
      </c>
    </row>
    <row r="9" spans="1:5" x14ac:dyDescent="0.3">
      <c r="A9" s="1">
        <v>44315</v>
      </c>
      <c r="B9" t="s">
        <v>9</v>
      </c>
      <c r="C9" t="s">
        <v>37</v>
      </c>
      <c r="E9">
        <v>0.5</v>
      </c>
    </row>
    <row r="10" spans="1:5" x14ac:dyDescent="0.3">
      <c r="A10" s="1">
        <v>44315</v>
      </c>
      <c r="B10" t="s">
        <v>9</v>
      </c>
      <c r="C10" t="s">
        <v>38</v>
      </c>
      <c r="E10">
        <v>0.5</v>
      </c>
    </row>
    <row r="11" spans="1:5" x14ac:dyDescent="0.3">
      <c r="A11" s="1">
        <v>44315</v>
      </c>
      <c r="B11" t="s">
        <v>9</v>
      </c>
      <c r="C11" t="s">
        <v>39</v>
      </c>
      <c r="E11">
        <v>2</v>
      </c>
    </row>
    <row r="12" spans="1:5" x14ac:dyDescent="0.3">
      <c r="A12" s="1">
        <v>44315</v>
      </c>
      <c r="B12" t="s">
        <v>9</v>
      </c>
      <c r="C12" t="s">
        <v>40</v>
      </c>
      <c r="E12">
        <v>1</v>
      </c>
    </row>
    <row r="13" spans="1:5" x14ac:dyDescent="0.3">
      <c r="A13" s="1">
        <v>44512</v>
      </c>
      <c r="B13" t="s">
        <v>43</v>
      </c>
      <c r="C13" t="s">
        <v>44</v>
      </c>
      <c r="E13">
        <v>1</v>
      </c>
    </row>
    <row r="14" spans="1:5" x14ac:dyDescent="0.3">
      <c r="A14" s="1">
        <v>44512</v>
      </c>
      <c r="B14" t="s">
        <v>43</v>
      </c>
      <c r="C14" t="s">
        <v>45</v>
      </c>
      <c r="E14">
        <v>1</v>
      </c>
    </row>
    <row r="15" spans="1:5" x14ac:dyDescent="0.3">
      <c r="A15" s="1">
        <v>44515</v>
      </c>
      <c r="B15" t="s">
        <v>43</v>
      </c>
      <c r="C15" t="s">
        <v>46</v>
      </c>
      <c r="E15">
        <v>2</v>
      </c>
    </row>
    <row r="16" spans="1:5" x14ac:dyDescent="0.3">
      <c r="A16" s="1">
        <v>44516</v>
      </c>
      <c r="B16" t="s">
        <v>43</v>
      </c>
      <c r="C16" t="s">
        <v>47</v>
      </c>
      <c r="E16">
        <v>2</v>
      </c>
    </row>
    <row r="17" spans="1:7" x14ac:dyDescent="0.3">
      <c r="A17" s="1">
        <v>44517</v>
      </c>
      <c r="B17" t="s">
        <v>43</v>
      </c>
      <c r="C17" t="s">
        <v>48</v>
      </c>
      <c r="E17">
        <v>2</v>
      </c>
    </row>
    <row r="18" spans="1:7" x14ac:dyDescent="0.3">
      <c r="A18" s="1">
        <v>44518</v>
      </c>
      <c r="B18" t="s">
        <v>43</v>
      </c>
      <c r="C18" t="s">
        <v>49</v>
      </c>
      <c r="E18">
        <v>2</v>
      </c>
    </row>
    <row r="19" spans="1:7" x14ac:dyDescent="0.3">
      <c r="A19" s="1">
        <v>44519</v>
      </c>
      <c r="B19" t="s">
        <v>43</v>
      </c>
      <c r="C19" t="s">
        <v>50</v>
      </c>
      <c r="E19">
        <v>1</v>
      </c>
    </row>
    <row r="20" spans="1:7" x14ac:dyDescent="0.3">
      <c r="A20" s="1">
        <v>44522</v>
      </c>
      <c r="B20" t="s">
        <v>43</v>
      </c>
      <c r="C20" t="s">
        <v>51</v>
      </c>
      <c r="E20">
        <v>2</v>
      </c>
    </row>
    <row r="21" spans="1:7" x14ac:dyDescent="0.3">
      <c r="A21" s="1">
        <v>44522</v>
      </c>
      <c r="B21" t="s">
        <v>43</v>
      </c>
      <c r="C21" t="s">
        <v>52</v>
      </c>
      <c r="E21">
        <v>4</v>
      </c>
    </row>
    <row r="22" spans="1:7" x14ac:dyDescent="0.3">
      <c r="A22" s="1"/>
    </row>
    <row r="23" spans="1:7" x14ac:dyDescent="0.3">
      <c r="A23" s="1"/>
    </row>
    <row r="24" spans="1:7" x14ac:dyDescent="0.3">
      <c r="A24" s="1"/>
    </row>
    <row r="25" spans="1:7" x14ac:dyDescent="0.3">
      <c r="A25" s="1"/>
    </row>
    <row r="26" spans="1:7" x14ac:dyDescent="0.3">
      <c r="A26" s="1"/>
    </row>
    <row r="27" spans="1:7" x14ac:dyDescent="0.3">
      <c r="A27" s="1"/>
    </row>
    <row r="28" spans="1:7" x14ac:dyDescent="0.3">
      <c r="B28" s="9" t="s">
        <v>7</v>
      </c>
      <c r="C28" s="10"/>
    </row>
    <row r="29" spans="1:7" x14ac:dyDescent="0.3">
      <c r="A29" s="1">
        <v>44315</v>
      </c>
      <c r="B29" t="s">
        <v>9</v>
      </c>
      <c r="C29" t="s">
        <v>10</v>
      </c>
      <c r="D29" t="s">
        <v>7</v>
      </c>
      <c r="E29">
        <v>2</v>
      </c>
      <c r="F29">
        <f>E29</f>
        <v>2</v>
      </c>
      <c r="G29" s="7" t="str">
        <f>"You need " &amp; 2-E29 &amp; " more regulatory ethics hours"</f>
        <v>You need 0 more regulatory ethics hours</v>
      </c>
    </row>
    <row r="31" spans="1:7" x14ac:dyDescent="0.3">
      <c r="E31">
        <f>SUM(E8:E30)</f>
        <v>24</v>
      </c>
      <c r="F31">
        <f>E31</f>
        <v>24</v>
      </c>
      <c r="G31" s="7" t="str">
        <f>"You need " &amp; 40-E31 &amp; " more technical hours"</f>
        <v>You need 16 more technical hours</v>
      </c>
    </row>
    <row r="33" spans="1:7" x14ac:dyDescent="0.3">
      <c r="A33" s="9" t="s">
        <v>6</v>
      </c>
      <c r="B33" s="10"/>
      <c r="C33" s="10"/>
      <c r="D33" s="10"/>
      <c r="E33" s="10"/>
    </row>
    <row r="34" spans="1:7" x14ac:dyDescent="0.3">
      <c r="A34" s="1">
        <v>44315</v>
      </c>
      <c r="B34" t="s">
        <v>9</v>
      </c>
      <c r="C34" t="s">
        <v>41</v>
      </c>
      <c r="E34">
        <f>1*3</f>
        <v>3</v>
      </c>
    </row>
    <row r="35" spans="1:7" x14ac:dyDescent="0.3">
      <c r="A35" s="1">
        <v>44406</v>
      </c>
      <c r="B35" t="s">
        <v>9</v>
      </c>
      <c r="C35" t="s">
        <v>42</v>
      </c>
      <c r="E35">
        <f>1.5*3</f>
        <v>4.5</v>
      </c>
    </row>
    <row r="36" spans="1:7" x14ac:dyDescent="0.3">
      <c r="A36" s="1"/>
    </row>
    <row r="37" spans="1:7" x14ac:dyDescent="0.3">
      <c r="A37" s="1"/>
    </row>
    <row r="38" spans="1:7" x14ac:dyDescent="0.3">
      <c r="A38" s="1"/>
    </row>
    <row r="39" spans="1:7" x14ac:dyDescent="0.3">
      <c r="A39" s="1"/>
    </row>
    <row r="40" spans="1:7" x14ac:dyDescent="0.3">
      <c r="A40" s="1"/>
    </row>
    <row r="44" spans="1:7" x14ac:dyDescent="0.3">
      <c r="E44">
        <f>SUM(E34:E43)</f>
        <v>7.5</v>
      </c>
    </row>
    <row r="46" spans="1:7" x14ac:dyDescent="0.3">
      <c r="A46" s="9" t="s">
        <v>8</v>
      </c>
      <c r="B46" s="10"/>
      <c r="C46" s="10"/>
      <c r="D46" s="10"/>
      <c r="E46" s="10"/>
    </row>
    <row r="47" spans="1:7" x14ac:dyDescent="0.3">
      <c r="E47">
        <f>E31+E44</f>
        <v>31.5</v>
      </c>
      <c r="F47">
        <f>E47</f>
        <v>31.5</v>
      </c>
      <c r="G47" s="7" t="str">
        <f>"You need " &amp; 80-E47 &amp; " more hours"</f>
        <v>You need 48.5 more hours</v>
      </c>
    </row>
  </sheetData>
  <mergeCells count="5">
    <mergeCell ref="A1:E1"/>
    <mergeCell ref="A7:E7"/>
    <mergeCell ref="B28:C28"/>
    <mergeCell ref="A33:E33"/>
    <mergeCell ref="A46:E46"/>
  </mergeCells>
  <conditionalFormatting sqref="F31">
    <cfRule type="colorScale" priority="6">
      <colorScale>
        <cfvo type="min"/>
        <cfvo type="max"/>
        <color rgb="FFFF7128"/>
        <color rgb="FFFFEF9C"/>
      </colorScale>
    </cfRule>
  </conditionalFormatting>
  <conditionalFormatting sqref="F29">
    <cfRule type="colorScale" priority="4">
      <colorScale>
        <cfvo type="min"/>
        <cfvo type="max"/>
        <color rgb="FFFF7128"/>
        <color rgb="FFFFEF9C"/>
      </colorScale>
    </cfRule>
  </conditionalFormatting>
  <conditionalFormatting sqref="F47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6DF31C3-A68A-4BDD-BBA5-8201DEB87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40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3" id="{722E471C-E925-4B67-ABC3-73A93B1D4E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1" id="{C31BC2EF-1709-4231-A7A1-006A10BC58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Non-Technical Field" error="Please select a valid non-technical field of study." promptTitle="Non-Technical Fields" prompt="Please select a non-technical field of study." xr:uid="{09014C4D-D428-444A-B0AB-700D7F9F0E32}">
          <x14:formula1>
            <xm:f>'Fields of Study'!$C$2:$C$8</xm:f>
          </x14:formula1>
          <xm:sqref>D34:D45</xm:sqref>
        </x14:dataValidation>
        <x14:dataValidation type="list" allowBlank="1" showInputMessage="1" showErrorMessage="1" errorTitle="Invalid Technical Field" error="Please select a valid technical field of study." promptTitle="Technical Fields" prompt="Please select a technical field of study." xr:uid="{E5F3D05F-A54B-43FC-B00F-084DAE97CFDE}">
          <x14:formula1>
            <xm:f>'Fields of Study'!$A$2:$A$13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D3F0-076E-45DD-98C6-AB46D18174CB}">
  <dimension ref="A1:G47"/>
  <sheetViews>
    <sheetView workbookViewId="0">
      <selection activeCell="C13" sqref="C13"/>
    </sheetView>
  </sheetViews>
  <sheetFormatPr defaultRowHeight="14.4" x14ac:dyDescent="0.3"/>
  <cols>
    <col min="1" max="1" width="13.21875" bestFit="1" customWidth="1"/>
    <col min="2" max="2" width="31.21875" bestFit="1" customWidth="1"/>
    <col min="3" max="3" width="69.5546875" customWidth="1"/>
    <col min="4" max="4" width="31.33203125" customWidth="1"/>
    <col min="6" max="6" width="3" customWidth="1"/>
    <col min="7" max="7" width="36.6640625" bestFit="1" customWidth="1"/>
  </cols>
  <sheetData>
    <row r="1" spans="1:5" ht="23.4" x14ac:dyDescent="0.45">
      <c r="A1" s="8" t="s">
        <v>30</v>
      </c>
      <c r="B1" s="8"/>
      <c r="C1" s="8"/>
      <c r="D1" s="8"/>
      <c r="E1" s="8"/>
    </row>
    <row r="2" spans="1:5" x14ac:dyDescent="0.3">
      <c r="B2" s="4" t="s">
        <v>33</v>
      </c>
      <c r="C2" s="5" t="s">
        <v>31</v>
      </c>
    </row>
    <row r="4" spans="1:5" x14ac:dyDescent="0.3">
      <c r="A4" s="4" t="s">
        <v>34</v>
      </c>
      <c r="B4" s="3" t="s">
        <v>32</v>
      </c>
      <c r="C4" s="4" t="s">
        <v>35</v>
      </c>
      <c r="D4" s="3">
        <v>55555</v>
      </c>
    </row>
    <row r="6" spans="1:5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 x14ac:dyDescent="0.3">
      <c r="A7" s="9" t="s">
        <v>5</v>
      </c>
      <c r="B7" s="10"/>
      <c r="C7" s="10"/>
      <c r="D7" s="10"/>
      <c r="E7" s="10"/>
    </row>
    <row r="8" spans="1:5" x14ac:dyDescent="0.3">
      <c r="A8" s="1">
        <v>44315</v>
      </c>
      <c r="B8" t="s">
        <v>9</v>
      </c>
      <c r="C8" t="s">
        <v>36</v>
      </c>
      <c r="E8">
        <v>1</v>
      </c>
    </row>
    <row r="9" spans="1:5" x14ac:dyDescent="0.3">
      <c r="A9" s="1">
        <v>44315</v>
      </c>
      <c r="B9" t="s">
        <v>9</v>
      </c>
      <c r="C9" t="s">
        <v>37</v>
      </c>
      <c r="E9">
        <v>0.5</v>
      </c>
    </row>
    <row r="10" spans="1:5" x14ac:dyDescent="0.3">
      <c r="A10" s="1">
        <v>44315</v>
      </c>
      <c r="B10" t="s">
        <v>9</v>
      </c>
      <c r="C10" t="s">
        <v>38</v>
      </c>
      <c r="E10">
        <v>0.5</v>
      </c>
    </row>
    <row r="11" spans="1:5" x14ac:dyDescent="0.3">
      <c r="A11" s="1">
        <v>44315</v>
      </c>
      <c r="B11" t="s">
        <v>9</v>
      </c>
      <c r="C11" t="s">
        <v>39</v>
      </c>
      <c r="E11">
        <v>2</v>
      </c>
    </row>
    <row r="12" spans="1:5" x14ac:dyDescent="0.3">
      <c r="A12" s="1">
        <v>44315</v>
      </c>
      <c r="B12" t="s">
        <v>9</v>
      </c>
      <c r="C12" t="s">
        <v>40</v>
      </c>
      <c r="E12">
        <v>1</v>
      </c>
    </row>
    <row r="13" spans="1:5" x14ac:dyDescent="0.3">
      <c r="A13" s="1">
        <v>44512</v>
      </c>
      <c r="B13" t="s">
        <v>43</v>
      </c>
      <c r="C13" t="s">
        <v>44</v>
      </c>
      <c r="E13">
        <v>1</v>
      </c>
    </row>
    <row r="14" spans="1:5" x14ac:dyDescent="0.3">
      <c r="A14" s="1">
        <v>44512</v>
      </c>
      <c r="B14" t="s">
        <v>43</v>
      </c>
      <c r="C14" t="s">
        <v>45</v>
      </c>
      <c r="E14">
        <v>1</v>
      </c>
    </row>
    <row r="15" spans="1:5" x14ac:dyDescent="0.3">
      <c r="A15" s="1">
        <v>44515</v>
      </c>
      <c r="B15" t="s">
        <v>43</v>
      </c>
      <c r="C15" t="s">
        <v>46</v>
      </c>
      <c r="E15">
        <v>2</v>
      </c>
    </row>
    <row r="16" spans="1:5" x14ac:dyDescent="0.3">
      <c r="A16" s="1">
        <v>44516</v>
      </c>
      <c r="B16" t="s">
        <v>43</v>
      </c>
      <c r="C16" t="s">
        <v>47</v>
      </c>
      <c r="E16">
        <v>2</v>
      </c>
    </row>
    <row r="17" spans="1:7" x14ac:dyDescent="0.3">
      <c r="A17" s="1">
        <v>44517</v>
      </c>
      <c r="B17" t="s">
        <v>43</v>
      </c>
      <c r="C17" t="s">
        <v>48</v>
      </c>
      <c r="E17">
        <v>2</v>
      </c>
    </row>
    <row r="18" spans="1:7" x14ac:dyDescent="0.3">
      <c r="A18" s="1">
        <v>44518</v>
      </c>
      <c r="B18" t="s">
        <v>43</v>
      </c>
      <c r="C18" t="s">
        <v>49</v>
      </c>
      <c r="E18">
        <v>2</v>
      </c>
    </row>
    <row r="19" spans="1:7" x14ac:dyDescent="0.3">
      <c r="A19" s="1">
        <v>44519</v>
      </c>
      <c r="B19" t="s">
        <v>43</v>
      </c>
      <c r="C19" t="s">
        <v>50</v>
      </c>
      <c r="E19">
        <v>1</v>
      </c>
    </row>
    <row r="20" spans="1:7" x14ac:dyDescent="0.3">
      <c r="A20" s="1">
        <v>44522</v>
      </c>
      <c r="B20" t="s">
        <v>43</v>
      </c>
      <c r="C20" t="s">
        <v>51</v>
      </c>
      <c r="E20">
        <v>2</v>
      </c>
    </row>
    <row r="21" spans="1:7" x14ac:dyDescent="0.3">
      <c r="A21" s="1">
        <v>44522</v>
      </c>
      <c r="B21" t="s">
        <v>43</v>
      </c>
      <c r="C21" t="s">
        <v>52</v>
      </c>
      <c r="E21">
        <v>4</v>
      </c>
    </row>
    <row r="22" spans="1:7" x14ac:dyDescent="0.3">
      <c r="A22" s="1"/>
    </row>
    <row r="23" spans="1:7" x14ac:dyDescent="0.3">
      <c r="A23" s="1"/>
    </row>
    <row r="24" spans="1:7" x14ac:dyDescent="0.3">
      <c r="A24" s="1"/>
    </row>
    <row r="25" spans="1:7" x14ac:dyDescent="0.3">
      <c r="A25" s="1"/>
    </row>
    <row r="26" spans="1:7" x14ac:dyDescent="0.3">
      <c r="A26" s="1"/>
    </row>
    <row r="27" spans="1:7" x14ac:dyDescent="0.3">
      <c r="A27" s="1"/>
    </row>
    <row r="28" spans="1:7" x14ac:dyDescent="0.3">
      <c r="B28" s="9" t="s">
        <v>7</v>
      </c>
      <c r="C28" s="10"/>
    </row>
    <row r="29" spans="1:7" x14ac:dyDescent="0.3">
      <c r="A29" s="1">
        <v>44315</v>
      </c>
      <c r="B29" t="s">
        <v>9</v>
      </c>
      <c r="C29" t="s">
        <v>10</v>
      </c>
      <c r="D29" t="s">
        <v>7</v>
      </c>
      <c r="E29">
        <v>2</v>
      </c>
      <c r="F29">
        <f>E29</f>
        <v>2</v>
      </c>
      <c r="G29" s="7" t="str">
        <f>IF(E29&lt;2,"You need " &amp; 2-E29 &amp; " more regulatory ethics hours","Complete!")</f>
        <v>Complete!</v>
      </c>
    </row>
    <row r="31" spans="1:7" x14ac:dyDescent="0.3">
      <c r="E31">
        <f>SUM(E8:E30)</f>
        <v>24</v>
      </c>
      <c r="F31">
        <f>E31</f>
        <v>24</v>
      </c>
      <c r="G31" s="7" t="str">
        <f>IF(E31&lt;40,"You need " &amp; 40-E31 &amp; " more technical hours","Complete!")</f>
        <v>You need 16 more technical hours</v>
      </c>
    </row>
    <row r="33" spans="1:7" x14ac:dyDescent="0.3">
      <c r="A33" s="9" t="s">
        <v>6</v>
      </c>
      <c r="B33" s="10"/>
      <c r="C33" s="10"/>
      <c r="D33" s="10"/>
      <c r="E33" s="10"/>
    </row>
    <row r="34" spans="1:7" x14ac:dyDescent="0.3">
      <c r="A34" s="1">
        <v>44315</v>
      </c>
      <c r="B34" t="s">
        <v>9</v>
      </c>
      <c r="C34" t="s">
        <v>41</v>
      </c>
      <c r="E34">
        <f>1*3</f>
        <v>3</v>
      </c>
    </row>
    <row r="35" spans="1:7" x14ac:dyDescent="0.3">
      <c r="A35" s="1">
        <v>44406</v>
      </c>
      <c r="B35" t="s">
        <v>9</v>
      </c>
      <c r="C35" t="s">
        <v>42</v>
      </c>
      <c r="E35">
        <f>1.5*3</f>
        <v>4.5</v>
      </c>
    </row>
    <row r="36" spans="1:7" x14ac:dyDescent="0.3">
      <c r="A36" s="1"/>
    </row>
    <row r="37" spans="1:7" x14ac:dyDescent="0.3">
      <c r="A37" s="1"/>
    </row>
    <row r="38" spans="1:7" x14ac:dyDescent="0.3">
      <c r="A38" s="1"/>
    </row>
    <row r="39" spans="1:7" x14ac:dyDescent="0.3">
      <c r="A39" s="1"/>
    </row>
    <row r="40" spans="1:7" x14ac:dyDescent="0.3">
      <c r="A40" s="1"/>
    </row>
    <row r="44" spans="1:7" x14ac:dyDescent="0.3">
      <c r="E44">
        <f>SUM(E34:E43)</f>
        <v>7.5</v>
      </c>
    </row>
    <row r="46" spans="1:7" x14ac:dyDescent="0.3">
      <c r="A46" s="9" t="s">
        <v>8</v>
      </c>
      <c r="B46" s="10"/>
      <c r="C46" s="10"/>
      <c r="D46" s="10"/>
      <c r="E46" s="10"/>
    </row>
    <row r="47" spans="1:7" x14ac:dyDescent="0.3">
      <c r="E47">
        <f>E31+E44</f>
        <v>31.5</v>
      </c>
      <c r="F47">
        <f>E47</f>
        <v>31.5</v>
      </c>
      <c r="G47" s="7" t="str">
        <f>IF(E47&lt;80,"You need " &amp; 80-E47 &amp; " more hours","Complete!")</f>
        <v>You need 48.5 more hours</v>
      </c>
    </row>
  </sheetData>
  <mergeCells count="5">
    <mergeCell ref="A1:E1"/>
    <mergeCell ref="A7:E7"/>
    <mergeCell ref="B28:C28"/>
    <mergeCell ref="A33:E33"/>
    <mergeCell ref="A46:E46"/>
  </mergeCells>
  <conditionalFormatting sqref="F31">
    <cfRule type="colorScale" priority="6">
      <colorScale>
        <cfvo type="min"/>
        <cfvo type="max"/>
        <color rgb="FFFF7128"/>
        <color rgb="FFFFEF9C"/>
      </colorScale>
    </cfRule>
  </conditionalFormatting>
  <conditionalFormatting sqref="F29">
    <cfRule type="colorScale" priority="4">
      <colorScale>
        <cfvo type="min"/>
        <cfvo type="max"/>
        <color rgb="FFFF7128"/>
        <color rgb="FFFFEF9C"/>
      </colorScale>
    </cfRule>
  </conditionalFormatting>
  <conditionalFormatting sqref="F47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A934098E-2ABD-4927-8DBD-4BE9746B8D7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40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3" id="{6BCAE3F6-98FF-4435-A83E-144C23CC95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1" id="{970AC07C-2ED9-41F3-BF37-32114821093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00" yWindow="525" count="2">
        <x14:dataValidation type="list" allowBlank="1" showInputMessage="1" showErrorMessage="1" errorTitle="Invalid Technical Field" error="Please select a valid technical field of study." promptTitle="Technical Fields" prompt="Please select a technical field of study." xr:uid="{B4CFDD07-4BC6-4202-B295-A8AA5E4C31D6}">
          <x14:formula1>
            <xm:f>'Fields of Study'!$A$2:$A$13</xm:f>
          </x14:formula1>
          <xm:sqref>D8:D27</xm:sqref>
        </x14:dataValidation>
        <x14:dataValidation type="list" allowBlank="1" showInputMessage="1" showErrorMessage="1" errorTitle="Invalid Non-Technical Field" error="Please select a valid non-technical field of study." promptTitle="Non-Technical Fields" prompt="Please select a non-technical field of study." xr:uid="{7A707D44-D4C4-4FA3-BD35-AD09607E29ED}">
          <x14:formula1>
            <xm:f>'Fields of Study'!$C$2:$C$8</xm:f>
          </x14:formula1>
          <xm:sqref>D34:D45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BAC2-4CB8-40A5-9A67-CEB715FEE3F3}">
  <dimension ref="A1:J13"/>
  <sheetViews>
    <sheetView workbookViewId="0">
      <selection activeCell="L12" sqref="L12"/>
    </sheetView>
  </sheetViews>
  <sheetFormatPr defaultRowHeight="14.4" x14ac:dyDescent="0.3"/>
  <cols>
    <col min="1" max="1" width="15.88671875" style="2" customWidth="1"/>
    <col min="2" max="2" width="8.88671875" style="2"/>
    <col min="3" max="3" width="20.109375" style="2" customWidth="1"/>
    <col min="4" max="7" width="8.88671875" style="2"/>
    <col min="11" max="16384" width="8.88671875" style="2"/>
  </cols>
  <sheetData>
    <row r="1" spans="1:3" x14ac:dyDescent="0.3">
      <c r="A1" t="s">
        <v>5</v>
      </c>
      <c r="B1"/>
      <c r="C1" t="s">
        <v>6</v>
      </c>
    </row>
    <row r="2" spans="1:3" x14ac:dyDescent="0.3">
      <c r="A2" t="s">
        <v>11</v>
      </c>
      <c r="B2"/>
      <c r="C2" t="s">
        <v>12</v>
      </c>
    </row>
    <row r="3" spans="1:3" x14ac:dyDescent="0.3">
      <c r="A3" t="s">
        <v>13</v>
      </c>
      <c r="B3"/>
      <c r="C3" t="s">
        <v>14</v>
      </c>
    </row>
    <row r="4" spans="1:3" x14ac:dyDescent="0.3">
      <c r="A4" t="s">
        <v>15</v>
      </c>
      <c r="B4"/>
      <c r="C4" t="s">
        <v>16</v>
      </c>
    </row>
    <row r="5" spans="1:3" x14ac:dyDescent="0.3">
      <c r="A5" t="s">
        <v>17</v>
      </c>
      <c r="B5"/>
      <c r="C5" t="s">
        <v>18</v>
      </c>
    </row>
    <row r="6" spans="1:3" x14ac:dyDescent="0.3">
      <c r="A6" t="s">
        <v>19</v>
      </c>
      <c r="B6"/>
      <c r="C6" t="s">
        <v>20</v>
      </c>
    </row>
    <row r="7" spans="1:3" x14ac:dyDescent="0.3">
      <c r="A7" t="s">
        <v>21</v>
      </c>
      <c r="B7"/>
      <c r="C7" t="s">
        <v>22</v>
      </c>
    </row>
    <row r="8" spans="1:3" x14ac:dyDescent="0.3">
      <c r="A8" t="s">
        <v>23</v>
      </c>
      <c r="B8"/>
      <c r="C8" t="s">
        <v>24</v>
      </c>
    </row>
    <row r="9" spans="1:3" x14ac:dyDescent="0.3">
      <c r="A9" t="s">
        <v>25</v>
      </c>
      <c r="B9"/>
      <c r="C9"/>
    </row>
    <row r="10" spans="1:3" x14ac:dyDescent="0.3">
      <c r="A10" t="s">
        <v>26</v>
      </c>
      <c r="B10"/>
      <c r="C10"/>
    </row>
    <row r="11" spans="1:3" x14ac:dyDescent="0.3">
      <c r="A11" t="s">
        <v>27</v>
      </c>
      <c r="B11"/>
      <c r="C11"/>
    </row>
    <row r="12" spans="1:3" x14ac:dyDescent="0.3">
      <c r="A12" t="s">
        <v>28</v>
      </c>
      <c r="B12"/>
      <c r="C12"/>
    </row>
    <row r="13" spans="1:3" x14ac:dyDescent="0.3">
      <c r="A13" t="s">
        <v>29</v>
      </c>
      <c r="B13"/>
      <c r="C13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E18F1317D5048B70C1CDDF4F83897" ma:contentTypeVersion="5" ma:contentTypeDescription="Create a new document." ma:contentTypeScope="" ma:versionID="0dd00192d0164f41bf76422a043a8e21">
  <xsd:schema xmlns:xsd="http://www.w3.org/2001/XMLSchema" xmlns:xs="http://www.w3.org/2001/XMLSchema" xmlns:p="http://schemas.microsoft.com/office/2006/metadata/properties" xmlns:ns3="d15766a4-7a5a-43a4-a299-8ba91c49daaf" xmlns:ns4="9ccbda4a-9c3b-41fc-8041-727bee9c2a44" targetNamespace="http://schemas.microsoft.com/office/2006/metadata/properties" ma:root="true" ma:fieldsID="61d2ec8f5c2955573b9a73b62cf8781b" ns3:_="" ns4:_="">
    <xsd:import namespace="d15766a4-7a5a-43a4-a299-8ba91c49daaf"/>
    <xsd:import namespace="9ccbda4a-9c3b-41fc-8041-727bee9c2a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66a4-7a5a-43a4-a299-8ba91c49da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da4a-9c3b-41fc-8041-727bee9c2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97823B-4F0B-4B29-9873-9ED21D659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66a4-7a5a-43a4-a299-8ba91c49daaf"/>
    <ds:schemaRef ds:uri="9ccbda4a-9c3b-41fc-8041-727bee9c2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5FE23-7BCC-4022-A525-156C9E7E8E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75687-B4EB-42F8-AA1F-77C37D7E2175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d15766a4-7a5a-43a4-a299-8ba91c49daaf"/>
    <ds:schemaRef ds:uri="http://schemas.microsoft.com/office/infopath/2007/PartnerControls"/>
    <ds:schemaRef ds:uri="9ccbda4a-9c3b-41fc-8041-727bee9c2a4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CPE Reporting Form Basic</vt:lpstr>
      <vt:lpstr>CPE Reporting Form with IF</vt:lpstr>
      <vt:lpstr>Fields of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2021-11-12T17:54:10Z</dcterms:created>
  <dcterms:modified xsi:type="dcterms:W3CDTF">2021-12-03T21:31:36Z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0x010100AFFE18F1317D5048B70C1CDDF4F83897</vt:lpwstr>
  </property>
</Properties>
</file>