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9035" windowHeight="8190"/>
  </bookViews>
  <sheets>
    <sheet name="#2 Example Long" sheetId="1" r:id="rId1"/>
  </sheets>
  <calcPr calcId="145621"/>
</workbook>
</file>

<file path=xl/calcChain.xml><?xml version="1.0" encoding="utf-8"?>
<calcChain xmlns="http://schemas.openxmlformats.org/spreadsheetml/2006/main">
  <c r="D64" i="1" l="1"/>
  <c r="D33" i="1"/>
  <c r="L18" i="1"/>
  <c r="D31" i="1" s="1"/>
  <c r="L16" i="1"/>
  <c r="H11" i="1"/>
  <c r="H17" i="1"/>
  <c r="L17" i="1" s="1"/>
  <c r="H15" i="1"/>
  <c r="L15" i="1" s="1"/>
  <c r="D28" i="1" s="1"/>
  <c r="H12" i="1"/>
  <c r="L12" i="1" s="1"/>
  <c r="D27" i="1" s="1"/>
  <c r="J19" i="1"/>
  <c r="J13" i="1"/>
  <c r="D19" i="1"/>
  <c r="D13" i="1"/>
  <c r="H49" i="1"/>
  <c r="H48" i="1"/>
  <c r="L48" i="1" s="1"/>
  <c r="D57" i="1" s="1"/>
  <c r="H47" i="1"/>
  <c r="H46" i="1"/>
  <c r="L46" i="1" s="1"/>
  <c r="D59" i="1" s="1"/>
  <c r="H43" i="1"/>
  <c r="L43" i="1" s="1"/>
  <c r="D58" i="1" s="1"/>
  <c r="F50" i="1"/>
  <c r="F44" i="1"/>
  <c r="D44" i="1"/>
  <c r="D50" i="1"/>
  <c r="D60" i="1" l="1"/>
  <c r="D65" i="1" s="1"/>
  <c r="H13" i="1"/>
  <c r="D29" i="1"/>
  <c r="D34" i="1" s="1"/>
  <c r="H19" i="1"/>
</calcChain>
</file>

<file path=xl/sharedStrings.xml><?xml version="1.0" encoding="utf-8"?>
<sst xmlns="http://schemas.openxmlformats.org/spreadsheetml/2006/main" count="61" uniqueCount="38">
  <si>
    <t>Subsidiary</t>
  </si>
  <si>
    <t xml:space="preserve">    Total assets</t>
  </si>
  <si>
    <t xml:space="preserve">   Total liabilities and equity</t>
  </si>
  <si>
    <t>Net income</t>
  </si>
  <si>
    <t>Accounts receivable</t>
  </si>
  <si>
    <t>Consolidated</t>
  </si>
  <si>
    <t>Accounts payable</t>
  </si>
  <si>
    <t>Equity excluding net income</t>
  </si>
  <si>
    <t>BRL</t>
  </si>
  <si>
    <t>Cash</t>
  </si>
  <si>
    <t>2010 net income</t>
  </si>
  <si>
    <t>Exchange</t>
  </si>
  <si>
    <t>Rate</t>
  </si>
  <si>
    <t>(outflows)</t>
  </si>
  <si>
    <t>in USD</t>
  </si>
  <si>
    <t>USD</t>
  </si>
  <si>
    <t>Changes in accounts receivable</t>
  </si>
  <si>
    <t>Changes in accounts payable</t>
  </si>
  <si>
    <t>Incorrect Method</t>
  </si>
  <si>
    <t>Prior Year</t>
  </si>
  <si>
    <t>Historical</t>
  </si>
  <si>
    <t xml:space="preserve">   Total operating cash flows</t>
  </si>
  <si>
    <t>Cash at beginning of period</t>
  </si>
  <si>
    <t>Cash at end of period</t>
  </si>
  <si>
    <t>Effect of exchange rate changes on cash</t>
  </si>
  <si>
    <t>2010</t>
  </si>
  <si>
    <t>Foreign currency translation (AOCI)</t>
  </si>
  <si>
    <t>the average rate applicable for the period.  The following table shows the statement of cash flows presented, based on the worksheet above:</t>
  </si>
  <si>
    <t>Under the correct approach, cash flows from the subsidiary are measured in their functional currency, and translated to U.S. Dollars at</t>
  </si>
  <si>
    <t>Under this incorrect approach, cash flows for the year would be measured (incorrectly) based on the changes in the balances of the entity after</t>
  </si>
  <si>
    <t xml:space="preserve">being translated at the beginning and end of period exchange rates.  The following table shows the statement of cash flows presented, based </t>
  </si>
  <si>
    <t xml:space="preserve">on the worksheet above: </t>
  </si>
  <si>
    <t>Exhibit 5: Example Worksheet for a Statement of Cash Flows for an Organization with Multiple Functional Currencies – Common Mistake</t>
  </si>
  <si>
    <t>Exhibit 6: Example Worksheet for a Statement of Cash Flows for an Organization with Multiple Functional Currencies – Correct Method</t>
  </si>
  <si>
    <t>Cash Inflows</t>
  </si>
  <si>
    <t>At Dec. 31, 2010</t>
  </si>
  <si>
    <t>At Dec. 31, 2009</t>
  </si>
  <si>
    <t>Cash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</si>
</sst>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_);_(* \(#,##0.0\);_(* &quot;-&quot;?_);_(@_)"/>
  </numFmts>
  <fonts count="10" x14ac:knownFonts="1">
    <font>
      <sz val="10"/>
      <color theme="1"/>
      <name val="Arial"/>
      <family val="2"/>
    </font>
    <font>
      <sz val="10"/>
      <color theme="1"/>
      <name val="Arial"/>
      <family val="2"/>
    </font>
    <font>
      <b/>
      <sz val="10"/>
      <color theme="1"/>
      <name val="Arial"/>
      <family val="2"/>
    </font>
    <font>
      <sz val="11"/>
      <color theme="1"/>
      <name val="Book Antiqua"/>
      <family val="2"/>
    </font>
    <font>
      <b/>
      <u/>
      <sz val="11"/>
      <color theme="1"/>
      <name val="Book Antiqua"/>
      <family val="1"/>
    </font>
    <font>
      <b/>
      <sz val="11"/>
      <color theme="1"/>
      <name val="Book Antiqua"/>
      <family val="1"/>
    </font>
    <font>
      <b/>
      <u val="singleAccounting"/>
      <sz val="11"/>
      <color theme="1"/>
      <name val="Book Antiqua"/>
      <family val="1"/>
    </font>
    <font>
      <b/>
      <sz val="11"/>
      <color theme="1"/>
      <name val="Book Antiqua"/>
      <family val="2"/>
    </font>
    <font>
      <sz val="10"/>
      <color rgb="FFFF0000"/>
      <name val="Arial"/>
      <family val="2"/>
    </font>
    <font>
      <sz val="11"/>
      <color rgb="FFFF0000"/>
      <name val="Book Antiqua"/>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25">
    <xf numFmtId="0" fontId="0" fillId="0" borderId="0" xfId="0"/>
    <xf numFmtId="0" fontId="3" fillId="0" borderId="0" xfId="2"/>
    <xf numFmtId="0" fontId="4" fillId="0" borderId="0" xfId="2" applyFont="1" applyAlignment="1">
      <alignment horizontal="center"/>
    </xf>
    <xf numFmtId="164" fontId="3" fillId="0" borderId="0" xfId="3" applyNumberFormat="1" applyFont="1"/>
    <xf numFmtId="164" fontId="3" fillId="0" borderId="1" xfId="3" applyNumberFormat="1" applyFont="1" applyBorder="1"/>
    <xf numFmtId="0" fontId="5" fillId="0" borderId="0" xfId="2" applyFont="1"/>
    <xf numFmtId="0" fontId="4" fillId="0" borderId="0" xfId="2" applyFont="1" applyAlignment="1">
      <alignment horizontal="center" wrapText="1"/>
    </xf>
    <xf numFmtId="0" fontId="3" fillId="0" borderId="0" xfId="2" applyBorder="1"/>
    <xf numFmtId="0" fontId="5" fillId="0" borderId="0" xfId="2" applyFont="1" applyAlignment="1">
      <alignment horizontal="center" wrapText="1"/>
    </xf>
    <xf numFmtId="164" fontId="3" fillId="0" borderId="0" xfId="1" applyNumberFormat="1" applyFont="1" applyBorder="1"/>
    <xf numFmtId="43" fontId="3" fillId="0" borderId="0" xfId="1" applyNumberFormat="1" applyFont="1" applyBorder="1"/>
    <xf numFmtId="165" fontId="3" fillId="0" borderId="0" xfId="2" applyNumberFormat="1"/>
    <xf numFmtId="164" fontId="3" fillId="0" borderId="0" xfId="2" applyNumberFormat="1"/>
    <xf numFmtId="43" fontId="0" fillId="0" borderId="0" xfId="0" applyNumberFormat="1"/>
    <xf numFmtId="164" fontId="3" fillId="0" borderId="0" xfId="2" applyNumberFormat="1" applyBorder="1"/>
    <xf numFmtId="164" fontId="3" fillId="0" borderId="0" xfId="1" applyNumberFormat="1" applyFont="1"/>
    <xf numFmtId="164" fontId="3" fillId="0" borderId="2" xfId="1" applyNumberFormat="1" applyFont="1" applyBorder="1"/>
    <xf numFmtId="164" fontId="6" fillId="0" borderId="0" xfId="1" quotePrefix="1" applyNumberFormat="1" applyFont="1" applyAlignment="1">
      <alignment horizontal="center"/>
    </xf>
    <xf numFmtId="0" fontId="2" fillId="0" borderId="0" xfId="0" applyFont="1"/>
    <xf numFmtId="0" fontId="7" fillId="0" borderId="0" xfId="2" applyFont="1"/>
    <xf numFmtId="164" fontId="7" fillId="0" borderId="1" xfId="1" applyNumberFormat="1" applyFont="1" applyBorder="1"/>
    <xf numFmtId="0" fontId="7" fillId="0" borderId="0" xfId="2" applyFont="1" applyBorder="1"/>
    <xf numFmtId="0" fontId="9" fillId="0" borderId="0" xfId="2" applyFont="1"/>
    <xf numFmtId="0" fontId="8" fillId="0" borderId="0" xfId="0" applyFont="1"/>
    <xf numFmtId="0" fontId="9" fillId="0" borderId="0" xfId="2" applyFont="1" applyFill="1"/>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13</xdr:col>
      <xdr:colOff>400050</xdr:colOff>
      <xdr:row>6</xdr:row>
      <xdr:rowOff>0</xdr:rowOff>
    </xdr:to>
    <xdr:sp macro="" textlink="">
      <xdr:nvSpPr>
        <xdr:cNvPr id="2" name="TextBox 1"/>
        <xdr:cNvSpPr txBox="1"/>
      </xdr:nvSpPr>
      <xdr:spPr>
        <a:xfrm>
          <a:off x="323850" y="85725"/>
          <a:ext cx="88201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following examples illustrate</a:t>
          </a:r>
          <a:r>
            <a:rPr lang="en-US" sz="1100" baseline="0"/>
            <a:t> Mistake #2.   This example uses an organization with a reporting currency of U.S. Dollars (USD).  For illustration purposes, only a simple subsidiary with a functional currency of Brazilian Reals (BRL) is  shown.  In reality, an organization would likely have multiple subsidiaries and the parent company consolidated into its financial statements.  This presentation shows the impact of the common mistake more clearly, because the effects of other subsidiaries and the parent are removed.</a:t>
          </a:r>
          <a:endParaRPr lang="en-US" sz="1100"/>
        </a:p>
      </xdr:txBody>
    </xdr:sp>
    <xdr:clientData/>
  </xdr:twoCellAnchor>
  <xdr:twoCellAnchor>
    <xdr:from>
      <xdr:col>5</xdr:col>
      <xdr:colOff>723899</xdr:colOff>
      <xdr:row>26</xdr:row>
      <xdr:rowOff>171450</xdr:rowOff>
    </xdr:from>
    <xdr:to>
      <xdr:col>14</xdr:col>
      <xdr:colOff>361949</xdr:colOff>
      <xdr:row>35</xdr:row>
      <xdr:rowOff>57150</xdr:rowOff>
    </xdr:to>
    <xdr:sp macro="" textlink="">
      <xdr:nvSpPr>
        <xdr:cNvPr id="5" name="Line Callout 1 4"/>
        <xdr:cNvSpPr/>
      </xdr:nvSpPr>
      <xdr:spPr>
        <a:xfrm>
          <a:off x="4762499" y="5143500"/>
          <a:ext cx="4981575" cy="1466850"/>
        </a:xfrm>
        <a:prstGeom prst="borderCallout1">
          <a:avLst>
            <a:gd name="adj1" fmla="val 640"/>
            <a:gd name="adj2" fmla="val 691"/>
            <a:gd name="adj3" fmla="val 29494"/>
            <a:gd name="adj4" fmla="val -220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Note</a:t>
          </a:r>
          <a:r>
            <a:rPr lang="en-US" sz="1100" baseline="0"/>
            <a:t> that this method results in other comprehensive income that must somehow be accounted for on the statement of cash flows.  Some entities present this in this line item, while others bury it in operating cash flows.  If cash flows are measured correctly, the amount on this line is actually the effect of exchange rates on cash, and is unrelated to the foreign currency translation component of other comprehensive income.</a:t>
          </a:r>
          <a:endParaRPr lang="en-US" sz="1100"/>
        </a:p>
      </xdr:txBody>
    </xdr:sp>
    <xdr:clientData/>
  </xdr:twoCellAnchor>
  <xdr:twoCellAnchor>
    <xdr:from>
      <xdr:col>5</xdr:col>
      <xdr:colOff>819150</xdr:colOff>
      <xdr:row>54</xdr:row>
      <xdr:rowOff>123825</xdr:rowOff>
    </xdr:from>
    <xdr:to>
      <xdr:col>13</xdr:col>
      <xdr:colOff>314325</xdr:colOff>
      <xdr:row>61</xdr:row>
      <xdr:rowOff>200025</xdr:rowOff>
    </xdr:to>
    <xdr:sp macro="" textlink="">
      <xdr:nvSpPr>
        <xdr:cNvPr id="7" name="Line Callout 1 6"/>
        <xdr:cNvSpPr/>
      </xdr:nvSpPr>
      <xdr:spPr>
        <a:xfrm>
          <a:off x="4857750" y="11058525"/>
          <a:ext cx="3857625" cy="1409700"/>
        </a:xfrm>
        <a:prstGeom prst="borderCallout1">
          <a:avLst>
            <a:gd name="adj1" fmla="val 640"/>
            <a:gd name="adj2" fmla="val 691"/>
            <a:gd name="adj3" fmla="val 84899"/>
            <a:gd name="adj4" fmla="val -254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Note that</a:t>
          </a:r>
          <a:r>
            <a:rPr lang="en-US" sz="1100" baseline="0"/>
            <a:t> when the statement of cash flows  is prepared correctly, </a:t>
          </a:r>
          <a:r>
            <a:rPr lang="en-US" sz="1100" u="sng" baseline="0"/>
            <a:t>none</a:t>
          </a:r>
          <a:r>
            <a:rPr lang="en-US" sz="1100" u="none" baseline="0"/>
            <a:t> of the cash flows are the same as the previous table (except net income).  This is because using the average exchange rate in effect for the period correctly allocates the effect of  exchange rates to various cash flow activities.  The accounting guidance provides an example formula for recalcuating this number.</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O66"/>
  <sheetViews>
    <sheetView tabSelected="1" workbookViewId="0">
      <selection activeCell="N69" sqref="N69"/>
    </sheetView>
  </sheetViews>
  <sheetFormatPr defaultRowHeight="12.75" x14ac:dyDescent="0.2"/>
  <cols>
    <col min="1" max="1" width="3" customWidth="1"/>
    <col min="2" max="2" width="39.28515625" customWidth="1"/>
    <col min="3" max="3" width="2" customWidth="1"/>
    <col min="4" max="4" width="14.42578125" bestFit="1" customWidth="1"/>
    <col min="5" max="5" width="1.85546875" customWidth="1"/>
    <col min="6" max="6" width="12.42578125" customWidth="1"/>
    <col min="7" max="7" width="2" customWidth="1"/>
    <col min="8" max="8" width="14.5703125" customWidth="1"/>
    <col min="9" max="9" width="2" customWidth="1"/>
    <col min="10" max="10" width="14.28515625" bestFit="1" customWidth="1"/>
    <col min="11" max="11" width="2" customWidth="1"/>
    <col min="12" max="12" width="16.140625" customWidth="1"/>
    <col min="13" max="13" width="2" customWidth="1"/>
    <col min="14" max="14" width="14.7109375" customWidth="1"/>
  </cols>
  <sheetData>
    <row r="7" spans="2:14" ht="16.5" x14ac:dyDescent="0.3">
      <c r="B7" s="5" t="s">
        <v>32</v>
      </c>
      <c r="C7" s="1"/>
      <c r="D7" s="1"/>
      <c r="E7" s="1"/>
      <c r="F7" s="1"/>
      <c r="G7" s="1"/>
      <c r="H7" s="1"/>
      <c r="I7" s="1"/>
      <c r="J7" s="1"/>
      <c r="K7" s="1"/>
      <c r="L7" s="1"/>
      <c r="M7" s="1"/>
      <c r="N7" s="1"/>
    </row>
    <row r="8" spans="2:14" ht="16.5" x14ac:dyDescent="0.3">
      <c r="B8" s="5"/>
      <c r="C8" s="1"/>
      <c r="D8" s="1"/>
      <c r="E8" s="1"/>
      <c r="F8" s="1"/>
      <c r="G8" s="1"/>
      <c r="H8" s="1"/>
      <c r="I8" s="1"/>
      <c r="J8" s="1"/>
      <c r="K8" s="1"/>
      <c r="L8" s="1"/>
      <c r="M8" s="1"/>
      <c r="N8" s="1"/>
    </row>
    <row r="9" spans="2:14" ht="15" x14ac:dyDescent="0.25">
      <c r="B9" s="2" t="s">
        <v>18</v>
      </c>
      <c r="C9" s="2"/>
      <c r="D9" s="8" t="s">
        <v>0</v>
      </c>
      <c r="E9" s="8"/>
      <c r="F9" s="8" t="s">
        <v>11</v>
      </c>
      <c r="G9" s="8"/>
      <c r="H9" s="8" t="s">
        <v>5</v>
      </c>
      <c r="I9" s="8"/>
      <c r="J9" s="8" t="s">
        <v>19</v>
      </c>
      <c r="K9" s="8"/>
      <c r="L9" s="8" t="s">
        <v>34</v>
      </c>
      <c r="M9" s="8"/>
    </row>
    <row r="10" spans="2:14" ht="15" x14ac:dyDescent="0.25">
      <c r="B10" s="2"/>
      <c r="C10" s="2"/>
      <c r="D10" s="6" t="s">
        <v>8</v>
      </c>
      <c r="E10" s="6"/>
      <c r="F10" s="6" t="s">
        <v>12</v>
      </c>
      <c r="G10" s="6"/>
      <c r="H10" s="6" t="s">
        <v>15</v>
      </c>
      <c r="I10" s="6"/>
      <c r="J10" s="6" t="s">
        <v>15</v>
      </c>
      <c r="K10" s="6"/>
      <c r="L10" s="6" t="s">
        <v>13</v>
      </c>
      <c r="M10" s="6"/>
    </row>
    <row r="11" spans="2:14" ht="16.5" x14ac:dyDescent="0.3">
      <c r="B11" s="1" t="s">
        <v>9</v>
      </c>
      <c r="C11" s="1"/>
      <c r="D11" s="3">
        <v>10000000</v>
      </c>
      <c r="E11" s="1"/>
      <c r="F11" s="10">
        <v>0.62</v>
      </c>
      <c r="G11" s="1"/>
      <c r="H11" s="3">
        <f>ROUND(F11*D11,0)</f>
        <v>6200000</v>
      </c>
      <c r="I11" s="1"/>
      <c r="J11" s="3">
        <v>3850000</v>
      </c>
      <c r="K11" s="1"/>
      <c r="L11" s="3"/>
      <c r="M11" s="1"/>
    </row>
    <row r="12" spans="2:14" ht="16.5" x14ac:dyDescent="0.3">
      <c r="B12" s="1" t="s">
        <v>4</v>
      </c>
      <c r="C12" s="1"/>
      <c r="D12" s="3">
        <v>18000000</v>
      </c>
      <c r="E12" s="1"/>
      <c r="F12" s="10">
        <v>0.62</v>
      </c>
      <c r="G12" s="1"/>
      <c r="H12" s="3">
        <f>ROUND(F12*D12,0)</f>
        <v>11160000</v>
      </c>
      <c r="I12" s="1"/>
      <c r="J12" s="3">
        <v>6600000</v>
      </c>
      <c r="K12" s="1"/>
      <c r="L12" s="3">
        <f>J12-H12</f>
        <v>-4560000</v>
      </c>
      <c r="M12" s="1"/>
    </row>
    <row r="13" spans="2:14" ht="17.25" thickBot="1" x14ac:dyDescent="0.35">
      <c r="B13" s="1" t="s">
        <v>1</v>
      </c>
      <c r="C13" s="1"/>
      <c r="D13" s="4">
        <f>D12+D11</f>
        <v>28000000</v>
      </c>
      <c r="E13" s="1"/>
      <c r="F13" s="10"/>
      <c r="G13" s="1"/>
      <c r="H13" s="4">
        <f>H12+H11</f>
        <v>17360000</v>
      </c>
      <c r="I13" s="1"/>
      <c r="J13" s="4">
        <f>J12+J11</f>
        <v>10450000</v>
      </c>
      <c r="K13" s="1"/>
      <c r="M13" s="1"/>
    </row>
    <row r="14" spans="2:14" ht="17.25" thickTop="1" x14ac:dyDescent="0.3">
      <c r="B14" s="1"/>
      <c r="C14" s="1"/>
      <c r="D14" s="1"/>
      <c r="E14" s="1"/>
      <c r="F14" s="10"/>
      <c r="G14" s="1"/>
      <c r="H14" s="1"/>
      <c r="I14" s="1"/>
      <c r="J14" s="1"/>
      <c r="K14" s="1"/>
      <c r="L14" s="1"/>
      <c r="M14" s="1"/>
    </row>
    <row r="15" spans="2:14" ht="16.5" x14ac:dyDescent="0.3">
      <c r="B15" s="1" t="s">
        <v>6</v>
      </c>
      <c r="C15" s="1"/>
      <c r="D15" s="3">
        <v>17000000</v>
      </c>
      <c r="E15" s="1"/>
      <c r="F15" s="10">
        <v>0.62</v>
      </c>
      <c r="G15" s="1"/>
      <c r="H15" s="3">
        <f>ROUND(F15*D15,0)</f>
        <v>10540000</v>
      </c>
      <c r="I15" s="1"/>
      <c r="J15" s="3">
        <v>7150000</v>
      </c>
      <c r="K15" s="1"/>
      <c r="L15" s="3">
        <f>H15-J15</f>
        <v>3390000</v>
      </c>
      <c r="M15" s="1"/>
    </row>
    <row r="16" spans="2:14" ht="16.5" x14ac:dyDescent="0.3">
      <c r="B16" s="1" t="s">
        <v>7</v>
      </c>
      <c r="C16" s="1"/>
      <c r="D16" s="3">
        <v>6000000</v>
      </c>
      <c r="E16" s="1"/>
      <c r="F16" s="10" t="s">
        <v>20</v>
      </c>
      <c r="G16" s="1"/>
      <c r="H16" s="3">
        <v>4200000</v>
      </c>
      <c r="I16" s="1"/>
      <c r="J16" s="3">
        <v>4200000</v>
      </c>
      <c r="K16" s="1"/>
      <c r="L16" s="3">
        <f>H16-J16</f>
        <v>0</v>
      </c>
      <c r="M16" s="1"/>
    </row>
    <row r="17" spans="2:13" ht="16.5" x14ac:dyDescent="0.3">
      <c r="B17" s="1" t="s">
        <v>10</v>
      </c>
      <c r="C17" s="1"/>
      <c r="D17" s="3">
        <v>5000000</v>
      </c>
      <c r="E17" s="1"/>
      <c r="F17" s="10">
        <v>0.56999999999999995</v>
      </c>
      <c r="G17" s="1"/>
      <c r="H17" s="3">
        <f>ROUND(F17*D17,0)</f>
        <v>2850000</v>
      </c>
      <c r="I17" s="1"/>
      <c r="J17" s="3">
        <v>0</v>
      </c>
      <c r="K17" s="1"/>
      <c r="L17" s="3">
        <f>H17-J17</f>
        <v>2850000</v>
      </c>
      <c r="M17" s="1"/>
    </row>
    <row r="18" spans="2:13" ht="16.5" x14ac:dyDescent="0.3">
      <c r="B18" s="1" t="s">
        <v>26</v>
      </c>
      <c r="C18" s="1"/>
      <c r="D18" s="3">
        <v>0</v>
      </c>
      <c r="E18" s="1"/>
      <c r="F18" s="9"/>
      <c r="G18" s="1"/>
      <c r="H18" s="3">
        <v>-230000</v>
      </c>
      <c r="I18" s="1"/>
      <c r="J18" s="3">
        <v>-900000</v>
      </c>
      <c r="K18" s="1"/>
      <c r="L18" s="3">
        <f>H18-J18</f>
        <v>670000</v>
      </c>
      <c r="M18" s="1"/>
    </row>
    <row r="19" spans="2:13" ht="17.25" thickBot="1" x14ac:dyDescent="0.35">
      <c r="B19" s="1" t="s">
        <v>2</v>
      </c>
      <c r="C19" s="1"/>
      <c r="D19" s="4">
        <f>SUM(D15:D18)</f>
        <v>28000000</v>
      </c>
      <c r="E19" s="1"/>
      <c r="F19" s="9"/>
      <c r="G19" s="1"/>
      <c r="H19" s="4">
        <f>SUM(H15:H18)</f>
        <v>17360000</v>
      </c>
      <c r="I19" s="1"/>
      <c r="J19" s="4">
        <f>SUM(J15:J18)</f>
        <v>10450000</v>
      </c>
      <c r="K19" s="1"/>
      <c r="M19" s="1"/>
    </row>
    <row r="20" spans="2:13" ht="17.25" thickTop="1" x14ac:dyDescent="0.3">
      <c r="B20" s="1"/>
      <c r="C20" s="1"/>
      <c r="D20" s="1"/>
      <c r="E20" s="1"/>
      <c r="F20" s="1"/>
      <c r="G20" s="1"/>
      <c r="H20" s="12"/>
      <c r="I20" s="1"/>
      <c r="J20" s="14"/>
      <c r="K20" s="1"/>
      <c r="M20" s="1"/>
    </row>
    <row r="21" spans="2:13" ht="16.5" x14ac:dyDescent="0.3">
      <c r="B21" s="1" t="s">
        <v>29</v>
      </c>
      <c r="C21" s="1"/>
      <c r="D21" s="1"/>
      <c r="E21" s="1"/>
      <c r="F21" s="1"/>
      <c r="G21" s="1"/>
      <c r="H21" s="11"/>
      <c r="I21" s="1"/>
      <c r="J21" s="7"/>
      <c r="K21" s="1"/>
      <c r="M21" s="1"/>
    </row>
    <row r="22" spans="2:13" ht="16.5" x14ac:dyDescent="0.3">
      <c r="B22" s="1" t="s">
        <v>30</v>
      </c>
      <c r="C22" s="1"/>
      <c r="D22" s="1"/>
      <c r="E22" s="1"/>
      <c r="F22" s="1"/>
      <c r="G22" s="1"/>
      <c r="H22" s="11"/>
      <c r="I22" s="1"/>
      <c r="J22" s="7"/>
      <c r="K22" s="1"/>
      <c r="M22" s="1"/>
    </row>
    <row r="23" spans="2:13" ht="16.5" x14ac:dyDescent="0.3">
      <c r="B23" s="1" t="s">
        <v>31</v>
      </c>
      <c r="C23" s="1"/>
      <c r="D23" s="1"/>
      <c r="E23" s="1"/>
      <c r="F23" s="1"/>
      <c r="G23" s="1"/>
      <c r="H23" s="11"/>
      <c r="I23" s="1"/>
      <c r="J23" s="7"/>
      <c r="K23" s="1"/>
      <c r="M23" s="1"/>
    </row>
    <row r="24" spans="2:13" ht="16.5" x14ac:dyDescent="0.3">
      <c r="B24" s="1"/>
      <c r="C24" s="1"/>
      <c r="D24" s="1"/>
      <c r="E24" s="1"/>
      <c r="F24" s="1"/>
      <c r="G24" s="1"/>
      <c r="H24" s="11"/>
      <c r="I24" s="1"/>
      <c r="J24" s="7"/>
      <c r="K24" s="1"/>
      <c r="M24" s="1"/>
    </row>
    <row r="25" spans="2:13" ht="18" x14ac:dyDescent="0.4">
      <c r="B25" s="1"/>
      <c r="C25" s="1"/>
      <c r="D25" s="17" t="s">
        <v>25</v>
      </c>
      <c r="E25" s="1"/>
      <c r="F25" s="1"/>
      <c r="G25" s="1"/>
      <c r="H25" s="22"/>
      <c r="I25" s="1"/>
      <c r="J25" s="7"/>
      <c r="K25" s="1"/>
      <c r="M25" s="1"/>
    </row>
    <row r="26" spans="2:13" ht="16.5" x14ac:dyDescent="0.3">
      <c r="B26" s="1" t="s">
        <v>3</v>
      </c>
      <c r="C26" s="1"/>
      <c r="D26" s="15">
        <v>2850000</v>
      </c>
      <c r="E26" s="1"/>
      <c r="F26" s="1"/>
      <c r="G26" s="1"/>
      <c r="H26" s="22"/>
      <c r="I26" s="1"/>
      <c r="J26" s="7"/>
      <c r="K26" s="1"/>
      <c r="M26" s="1"/>
    </row>
    <row r="27" spans="2:13" ht="16.5" x14ac:dyDescent="0.3">
      <c r="B27" s="1" t="s">
        <v>16</v>
      </c>
      <c r="C27" s="1"/>
      <c r="D27" s="15">
        <f>L12</f>
        <v>-4560000</v>
      </c>
      <c r="E27" s="1"/>
      <c r="F27" s="1"/>
      <c r="G27" s="1"/>
      <c r="H27" s="22"/>
      <c r="I27" s="1"/>
      <c r="J27" s="7"/>
      <c r="K27" s="1"/>
      <c r="M27" s="1"/>
    </row>
    <row r="28" spans="2:13" ht="16.5" x14ac:dyDescent="0.3">
      <c r="B28" s="1" t="s">
        <v>17</v>
      </c>
      <c r="C28" s="1"/>
      <c r="D28" s="16">
        <f>L15</f>
        <v>3390000</v>
      </c>
      <c r="E28" s="1"/>
      <c r="F28" s="1"/>
      <c r="G28" s="1"/>
      <c r="H28" s="24"/>
      <c r="I28" s="1"/>
      <c r="J28" s="7"/>
      <c r="K28" s="1"/>
      <c r="M28" s="1"/>
    </row>
    <row r="29" spans="2:13" ht="16.5" x14ac:dyDescent="0.3">
      <c r="B29" s="1" t="s">
        <v>21</v>
      </c>
      <c r="C29" s="1"/>
      <c r="D29" s="15">
        <f>SUM(D26:D28)</f>
        <v>1680000</v>
      </c>
      <c r="E29" s="1"/>
      <c r="F29" s="1"/>
      <c r="G29" s="1"/>
      <c r="H29" s="1"/>
      <c r="I29" s="1"/>
      <c r="J29" s="7"/>
      <c r="K29" s="1"/>
      <c r="M29" s="1"/>
    </row>
    <row r="30" spans="2:13" ht="4.5" customHeight="1" x14ac:dyDescent="0.3">
      <c r="B30" s="1"/>
      <c r="C30" s="1"/>
      <c r="D30" s="15"/>
      <c r="E30" s="1"/>
      <c r="F30" s="1"/>
      <c r="G30" s="1"/>
      <c r="H30" s="1"/>
      <c r="I30" s="1"/>
      <c r="J30" s="7"/>
      <c r="K30" s="1"/>
      <c r="M30" s="1"/>
    </row>
    <row r="31" spans="2:13" ht="16.5" x14ac:dyDescent="0.3">
      <c r="B31" s="1" t="s">
        <v>24</v>
      </c>
      <c r="C31" s="1"/>
      <c r="D31" s="15">
        <f>L18</f>
        <v>670000</v>
      </c>
      <c r="E31" s="1"/>
      <c r="F31" s="1"/>
      <c r="G31" s="1"/>
      <c r="H31" s="1"/>
      <c r="I31" s="1"/>
      <c r="J31" s="7"/>
      <c r="K31" s="1"/>
      <c r="M31" s="1"/>
    </row>
    <row r="32" spans="2:13" ht="4.5" customHeight="1" x14ac:dyDescent="0.3">
      <c r="B32" s="1"/>
      <c r="C32" s="1"/>
      <c r="D32" s="15"/>
      <c r="E32" s="1"/>
      <c r="F32" s="1"/>
      <c r="G32" s="1"/>
      <c r="H32" s="1"/>
      <c r="I32" s="1"/>
      <c r="J32" s="7"/>
      <c r="K32" s="1"/>
      <c r="M32" s="1"/>
    </row>
    <row r="33" spans="2:14" ht="16.5" x14ac:dyDescent="0.3">
      <c r="B33" s="1" t="s">
        <v>22</v>
      </c>
      <c r="C33" s="1"/>
      <c r="D33" s="15">
        <f>J11</f>
        <v>3850000</v>
      </c>
      <c r="E33" s="1"/>
      <c r="F33" s="1"/>
      <c r="G33" s="1"/>
      <c r="H33" s="1"/>
      <c r="I33" s="1"/>
      <c r="J33" s="7"/>
      <c r="K33" s="1"/>
      <c r="M33" s="1"/>
    </row>
    <row r="34" spans="2:14" s="18" customFormat="1" ht="15.75" thickBot="1" x14ac:dyDescent="0.3">
      <c r="B34" s="19" t="s">
        <v>23</v>
      </c>
      <c r="C34" s="19"/>
      <c r="D34" s="20">
        <f>SUM(D29:D33)</f>
        <v>6200000</v>
      </c>
      <c r="E34" s="19"/>
      <c r="F34" s="19"/>
      <c r="G34" s="19"/>
      <c r="H34" s="19"/>
      <c r="I34" s="19"/>
      <c r="J34" s="21"/>
      <c r="K34" s="19"/>
      <c r="M34" s="19"/>
    </row>
    <row r="35" spans="2:14" ht="17.25" thickTop="1" x14ac:dyDescent="0.3">
      <c r="B35" s="1"/>
      <c r="C35" s="1"/>
      <c r="D35" s="15"/>
      <c r="E35" s="1"/>
      <c r="F35" s="1"/>
      <c r="G35" s="1"/>
      <c r="H35" s="1"/>
      <c r="I35" s="1"/>
      <c r="J35" s="7"/>
      <c r="K35" s="1"/>
      <c r="M35" s="1"/>
    </row>
    <row r="36" spans="2:14" ht="16.5" x14ac:dyDescent="0.3">
      <c r="B36" s="5"/>
      <c r="C36" s="1"/>
      <c r="D36" s="15"/>
      <c r="E36" s="1"/>
      <c r="F36" s="1"/>
      <c r="G36" s="1"/>
      <c r="H36" s="1"/>
      <c r="I36" s="1"/>
      <c r="J36" s="1"/>
      <c r="K36" s="1"/>
      <c r="M36" s="1"/>
    </row>
    <row r="37" spans="2:14" ht="16.5" x14ac:dyDescent="0.3">
      <c r="B37" s="5"/>
      <c r="C37" s="1"/>
      <c r="D37" s="15"/>
      <c r="E37" s="1"/>
      <c r="F37" s="1"/>
      <c r="G37" s="1"/>
      <c r="H37" s="1"/>
      <c r="I37" s="1"/>
      <c r="J37" s="1"/>
      <c r="K37" s="1"/>
      <c r="M37" s="1"/>
    </row>
    <row r="38" spans="2:14" ht="16.5" x14ac:dyDescent="0.3">
      <c r="B38" s="5" t="s">
        <v>33</v>
      </c>
      <c r="C38" s="1"/>
      <c r="D38" s="15"/>
      <c r="E38" s="1"/>
      <c r="F38" s="1"/>
      <c r="G38" s="1"/>
      <c r="H38" s="1"/>
      <c r="I38" s="1"/>
      <c r="J38" s="1"/>
      <c r="K38" s="1"/>
      <c r="L38" s="1"/>
      <c r="M38" s="1"/>
      <c r="N38" s="1"/>
    </row>
    <row r="39" spans="2:14" ht="16.5" x14ac:dyDescent="0.3">
      <c r="B39" s="5"/>
      <c r="C39" s="1"/>
      <c r="D39" s="1"/>
      <c r="E39" s="1"/>
      <c r="F39" s="1"/>
      <c r="G39" s="1"/>
      <c r="H39" s="1"/>
      <c r="I39" s="1"/>
      <c r="J39" s="1"/>
      <c r="K39" s="1"/>
      <c r="L39" s="1"/>
      <c r="M39" s="1"/>
      <c r="N39" s="1"/>
    </row>
    <row r="40" spans="2:14" ht="30" x14ac:dyDescent="0.25">
      <c r="B40" s="2"/>
      <c r="C40" s="2"/>
      <c r="D40" s="8" t="s">
        <v>35</v>
      </c>
      <c r="E40" s="8"/>
      <c r="F40" s="8" t="s">
        <v>36</v>
      </c>
      <c r="G40" s="8"/>
      <c r="H40" s="8" t="s">
        <v>34</v>
      </c>
      <c r="I40" s="8"/>
      <c r="J40" s="8" t="s">
        <v>11</v>
      </c>
      <c r="K40" s="8"/>
      <c r="L40" s="8" t="s">
        <v>37</v>
      </c>
      <c r="M40" s="8"/>
    </row>
    <row r="41" spans="2:14" ht="15" x14ac:dyDescent="0.25">
      <c r="B41" s="2"/>
      <c r="C41" s="2"/>
      <c r="D41" s="6" t="s">
        <v>8</v>
      </c>
      <c r="E41" s="6"/>
      <c r="F41" s="6" t="s">
        <v>8</v>
      </c>
      <c r="G41" s="6"/>
      <c r="H41" s="6" t="s">
        <v>13</v>
      </c>
      <c r="I41" s="6"/>
      <c r="J41" s="6" t="s">
        <v>12</v>
      </c>
      <c r="K41" s="6"/>
      <c r="L41" s="6" t="s">
        <v>14</v>
      </c>
      <c r="M41" s="6"/>
    </row>
    <row r="42" spans="2:14" ht="16.5" x14ac:dyDescent="0.3">
      <c r="B42" s="1" t="s">
        <v>9</v>
      </c>
      <c r="C42" s="1"/>
      <c r="D42" s="3">
        <v>10000000</v>
      </c>
      <c r="E42" s="1"/>
      <c r="F42" s="3">
        <v>7000000</v>
      </c>
      <c r="G42" s="1"/>
      <c r="H42" s="3"/>
      <c r="I42" s="1"/>
      <c r="J42" s="9"/>
      <c r="K42" s="1"/>
      <c r="L42" s="3"/>
      <c r="M42" s="1"/>
      <c r="N42" s="13"/>
    </row>
    <row r="43" spans="2:14" ht="16.5" x14ac:dyDescent="0.3">
      <c r="B43" s="1" t="s">
        <v>4</v>
      </c>
      <c r="C43" s="1"/>
      <c r="D43" s="3">
        <v>18000000</v>
      </c>
      <c r="E43" s="1"/>
      <c r="F43" s="3">
        <v>12000000</v>
      </c>
      <c r="G43" s="1"/>
      <c r="H43" s="3">
        <f>F43-D43</f>
        <v>-6000000</v>
      </c>
      <c r="I43" s="1"/>
      <c r="J43" s="10">
        <v>0.56999999999999995</v>
      </c>
      <c r="K43" s="1"/>
      <c r="L43" s="3">
        <f>ROUND(J43*H43,0)</f>
        <v>-3420000</v>
      </c>
      <c r="M43" s="1"/>
      <c r="N43" s="13"/>
    </row>
    <row r="44" spans="2:14" ht="17.25" thickBot="1" x14ac:dyDescent="0.35">
      <c r="B44" s="1" t="s">
        <v>1</v>
      </c>
      <c r="C44" s="1"/>
      <c r="D44" s="4">
        <f>D43+D42</f>
        <v>28000000</v>
      </c>
      <c r="E44" s="1"/>
      <c r="F44" s="4">
        <f>F43+F42</f>
        <v>19000000</v>
      </c>
      <c r="G44" s="1"/>
      <c r="I44" s="1"/>
      <c r="J44" s="10"/>
      <c r="K44" s="1"/>
      <c r="M44" s="1"/>
      <c r="N44" s="13"/>
    </row>
    <row r="45" spans="2:14" ht="17.25" thickTop="1" x14ac:dyDescent="0.3">
      <c r="B45" s="1"/>
      <c r="C45" s="1"/>
      <c r="D45" s="1"/>
      <c r="E45" s="1"/>
      <c r="F45" s="1"/>
      <c r="G45" s="1"/>
      <c r="H45" s="1"/>
      <c r="I45" s="1"/>
      <c r="J45" s="10"/>
      <c r="K45" s="1"/>
      <c r="L45" s="1"/>
      <c r="M45" s="1"/>
      <c r="N45" s="13"/>
    </row>
    <row r="46" spans="2:14" ht="16.5" x14ac:dyDescent="0.3">
      <c r="B46" s="1" t="s">
        <v>6</v>
      </c>
      <c r="C46" s="1"/>
      <c r="D46" s="3">
        <v>17000000</v>
      </c>
      <c r="E46" s="1"/>
      <c r="F46" s="3">
        <v>13000000</v>
      </c>
      <c r="G46" s="1"/>
      <c r="H46" s="3">
        <f>D46-F46</f>
        <v>4000000</v>
      </c>
      <c r="I46" s="1"/>
      <c r="J46" s="10">
        <v>0.56999999999999995</v>
      </c>
      <c r="K46" s="1"/>
      <c r="L46" s="3">
        <f>ROUND(J46*H46,0)</f>
        <v>2280000</v>
      </c>
      <c r="M46" s="1"/>
      <c r="N46" s="13"/>
    </row>
    <row r="47" spans="2:14" ht="16.5" x14ac:dyDescent="0.3">
      <c r="B47" s="1" t="s">
        <v>7</v>
      </c>
      <c r="C47" s="1"/>
      <c r="D47" s="3">
        <v>6000000</v>
      </c>
      <c r="E47" s="1"/>
      <c r="F47" s="3">
        <v>6000000</v>
      </c>
      <c r="G47" s="1"/>
      <c r="H47" s="3">
        <f>D47-F47</f>
        <v>0</v>
      </c>
      <c r="I47" s="1"/>
      <c r="J47" s="10"/>
      <c r="K47" s="1"/>
      <c r="L47" s="3"/>
      <c r="M47" s="1"/>
      <c r="N47" s="13"/>
    </row>
    <row r="48" spans="2:14" ht="16.5" x14ac:dyDescent="0.3">
      <c r="B48" s="1" t="s">
        <v>10</v>
      </c>
      <c r="C48" s="1"/>
      <c r="D48" s="3">
        <v>5000000</v>
      </c>
      <c r="E48" s="1"/>
      <c r="F48" s="3">
        <v>0</v>
      </c>
      <c r="G48" s="1"/>
      <c r="H48" s="3">
        <f>D48-F48</f>
        <v>5000000</v>
      </c>
      <c r="I48" s="1"/>
      <c r="J48" s="10">
        <v>0.56999999999999995</v>
      </c>
      <c r="K48" s="1"/>
      <c r="L48" s="3">
        <f>ROUND(J48*H48,0)</f>
        <v>2850000</v>
      </c>
      <c r="M48" s="1"/>
      <c r="N48" s="13"/>
    </row>
    <row r="49" spans="2:15" ht="16.5" x14ac:dyDescent="0.3">
      <c r="B49" s="1" t="s">
        <v>26</v>
      </c>
      <c r="C49" s="1"/>
      <c r="D49" s="3">
        <v>0</v>
      </c>
      <c r="E49" s="1"/>
      <c r="F49" s="3">
        <v>0</v>
      </c>
      <c r="G49" s="1"/>
      <c r="H49" s="3">
        <f>D49-F49</f>
        <v>0</v>
      </c>
      <c r="I49" s="1"/>
      <c r="J49" s="9"/>
      <c r="K49" s="1"/>
      <c r="L49" s="3"/>
      <c r="M49" s="1"/>
      <c r="N49" s="13"/>
    </row>
    <row r="50" spans="2:15" ht="17.25" thickBot="1" x14ac:dyDescent="0.35">
      <c r="B50" s="1" t="s">
        <v>2</v>
      </c>
      <c r="C50" s="1"/>
      <c r="D50" s="4">
        <f>SUM(D46:D49)</f>
        <v>28000000</v>
      </c>
      <c r="E50" s="1"/>
      <c r="F50" s="4">
        <f>SUM(F46:F49)</f>
        <v>19000000</v>
      </c>
      <c r="G50" s="1"/>
      <c r="I50" s="1"/>
      <c r="J50" s="9"/>
      <c r="K50" s="1"/>
      <c r="M50" s="1"/>
      <c r="N50" s="13"/>
    </row>
    <row r="51" spans="2:15" ht="17.25" thickTop="1" x14ac:dyDescent="0.3">
      <c r="B51" s="1"/>
      <c r="C51" s="1"/>
      <c r="D51" s="1"/>
      <c r="E51" s="1"/>
      <c r="F51" s="1"/>
      <c r="G51" s="1"/>
      <c r="H51" s="1"/>
      <c r="I51" s="1"/>
      <c r="J51" s="7"/>
      <c r="K51" s="1"/>
      <c r="L51" s="1"/>
      <c r="M51" s="1"/>
    </row>
    <row r="52" spans="2:15" ht="16.5" x14ac:dyDescent="0.3">
      <c r="B52" s="1" t="s">
        <v>28</v>
      </c>
      <c r="C52" s="1"/>
      <c r="D52" s="1"/>
      <c r="E52" s="1"/>
      <c r="F52" s="1"/>
      <c r="G52" s="1"/>
      <c r="H52" s="11"/>
      <c r="I52" s="1"/>
      <c r="J52" s="7"/>
      <c r="K52" s="1"/>
      <c r="M52" s="1"/>
    </row>
    <row r="53" spans="2:15" ht="16.5" x14ac:dyDescent="0.3">
      <c r="B53" s="1" t="s">
        <v>27</v>
      </c>
      <c r="C53" s="1"/>
      <c r="D53" s="1"/>
      <c r="E53" s="1"/>
      <c r="F53" s="1"/>
      <c r="G53" s="1"/>
      <c r="H53" s="11"/>
      <c r="I53" s="1"/>
      <c r="J53" s="7"/>
      <c r="K53" s="1"/>
      <c r="M53" s="1"/>
    </row>
    <row r="54" spans="2:15" ht="16.5" x14ac:dyDescent="0.3">
      <c r="B54" s="1"/>
      <c r="C54" s="1"/>
      <c r="D54" s="1"/>
      <c r="E54" s="1"/>
      <c r="F54" s="1"/>
      <c r="G54" s="1"/>
      <c r="H54" s="11"/>
      <c r="I54" s="1"/>
      <c r="J54" s="7"/>
      <c r="K54" s="1"/>
      <c r="M54" s="1"/>
    </row>
    <row r="55" spans="2:15" ht="16.5" x14ac:dyDescent="0.3">
      <c r="B55" s="1"/>
      <c r="C55" s="1"/>
      <c r="D55" s="1"/>
      <c r="E55" s="1"/>
      <c r="F55" s="1"/>
      <c r="G55" s="1"/>
      <c r="H55" s="11"/>
      <c r="I55" s="1"/>
      <c r="J55" s="7"/>
      <c r="K55" s="1"/>
      <c r="M55" s="1"/>
    </row>
    <row r="56" spans="2:15" ht="18" x14ac:dyDescent="0.4">
      <c r="B56" s="1"/>
      <c r="C56" s="1"/>
      <c r="D56" s="17" t="s">
        <v>25</v>
      </c>
      <c r="E56" s="1"/>
      <c r="F56" s="1"/>
      <c r="G56" s="1"/>
      <c r="H56" s="11"/>
      <c r="I56" s="1"/>
      <c r="J56" s="7"/>
      <c r="K56" s="1"/>
      <c r="M56" s="1"/>
    </row>
    <row r="57" spans="2:15" ht="16.5" x14ac:dyDescent="0.3">
      <c r="B57" s="1" t="s">
        <v>3</v>
      </c>
      <c r="C57" s="1"/>
      <c r="D57" s="15">
        <f>L48</f>
        <v>2850000</v>
      </c>
      <c r="E57" s="1"/>
      <c r="F57" s="1"/>
      <c r="G57" s="1"/>
      <c r="H57" s="1"/>
      <c r="I57" s="1"/>
      <c r="J57" s="7"/>
      <c r="K57" s="1"/>
      <c r="M57" s="1"/>
    </row>
    <row r="58" spans="2:15" ht="16.5" x14ac:dyDescent="0.3">
      <c r="B58" s="1" t="s">
        <v>16</v>
      </c>
      <c r="C58" s="1"/>
      <c r="D58" s="15">
        <f>L43</f>
        <v>-3420000</v>
      </c>
      <c r="E58" s="1"/>
      <c r="F58" s="1"/>
      <c r="G58" s="1"/>
      <c r="H58" s="1"/>
      <c r="I58" s="1"/>
      <c r="J58" s="7"/>
      <c r="K58" s="1"/>
      <c r="M58" s="1"/>
      <c r="O58" s="23"/>
    </row>
    <row r="59" spans="2:15" ht="16.5" x14ac:dyDescent="0.3">
      <c r="B59" s="1" t="s">
        <v>17</v>
      </c>
      <c r="C59" s="1"/>
      <c r="D59" s="16">
        <f>L46</f>
        <v>2280000</v>
      </c>
      <c r="E59" s="1"/>
      <c r="F59" s="1"/>
      <c r="G59" s="1"/>
      <c r="H59" s="1"/>
      <c r="I59" s="1"/>
      <c r="J59" s="7"/>
      <c r="K59" s="1"/>
      <c r="M59" s="1"/>
      <c r="O59" s="23"/>
    </row>
    <row r="60" spans="2:15" ht="16.5" x14ac:dyDescent="0.3">
      <c r="B60" s="1" t="s">
        <v>21</v>
      </c>
      <c r="C60" s="1"/>
      <c r="D60" s="15">
        <f>SUM(D57:D59)</f>
        <v>1710000</v>
      </c>
      <c r="E60" s="1"/>
      <c r="F60" s="1"/>
      <c r="G60" s="1"/>
      <c r="H60" s="1"/>
      <c r="I60" s="1"/>
      <c r="J60" s="7"/>
      <c r="K60" s="1"/>
      <c r="M60" s="1"/>
      <c r="O60" s="23"/>
    </row>
    <row r="61" spans="2:15" ht="4.5" customHeight="1" x14ac:dyDescent="0.3">
      <c r="B61" s="1"/>
      <c r="C61" s="1"/>
      <c r="D61" s="15"/>
      <c r="E61" s="1"/>
      <c r="F61" s="1"/>
      <c r="G61" s="1"/>
      <c r="H61" s="1"/>
      <c r="I61" s="1"/>
      <c r="J61" s="7"/>
      <c r="K61" s="1"/>
      <c r="M61" s="1"/>
    </row>
    <row r="62" spans="2:15" ht="16.5" x14ac:dyDescent="0.3">
      <c r="B62" s="1" t="s">
        <v>24</v>
      </c>
      <c r="C62" s="1"/>
      <c r="D62" s="15">
        <v>640000</v>
      </c>
      <c r="E62" s="1"/>
      <c r="F62" s="1"/>
      <c r="G62" s="1"/>
      <c r="H62" s="1"/>
      <c r="I62" s="1"/>
      <c r="J62" s="7"/>
      <c r="K62" s="1"/>
      <c r="M62" s="1"/>
    </row>
    <row r="63" spans="2:15" ht="4.5" customHeight="1" x14ac:dyDescent="0.3">
      <c r="B63" s="1"/>
      <c r="C63" s="1"/>
      <c r="D63" s="15"/>
      <c r="E63" s="1"/>
      <c r="F63" s="1"/>
      <c r="G63" s="1"/>
      <c r="H63" s="1"/>
      <c r="I63" s="1"/>
      <c r="J63" s="7"/>
      <c r="K63" s="1"/>
      <c r="M63" s="1"/>
    </row>
    <row r="64" spans="2:15" ht="16.5" x14ac:dyDescent="0.3">
      <c r="B64" s="1" t="s">
        <v>22</v>
      </c>
      <c r="C64" s="1"/>
      <c r="D64" s="15">
        <f>J11</f>
        <v>3850000</v>
      </c>
      <c r="E64" s="1"/>
      <c r="F64" s="12"/>
      <c r="G64" s="1"/>
      <c r="H64" s="1"/>
      <c r="I64" s="1"/>
      <c r="J64" s="7"/>
      <c r="K64" s="1"/>
      <c r="M64" s="1"/>
    </row>
    <row r="65" spans="2:13" s="18" customFormat="1" ht="15.75" thickBot="1" x14ac:dyDescent="0.3">
      <c r="B65" s="19" t="s">
        <v>23</v>
      </c>
      <c r="C65" s="19"/>
      <c r="D65" s="20">
        <f>SUM(D60:D64)</f>
        <v>6200000</v>
      </c>
      <c r="E65" s="19"/>
      <c r="F65" s="19"/>
      <c r="G65" s="19"/>
      <c r="H65" s="19"/>
      <c r="I65" s="19"/>
      <c r="J65" s="21"/>
      <c r="K65" s="19"/>
      <c r="M65" s="19"/>
    </row>
    <row r="66" spans="2:13" ht="13.5" thickTop="1" x14ac:dyDescent="0.2"/>
  </sheetData>
  <pageMargins left="0.7" right="0.7" top="0.75" bottom="0.75" header="0.3" footer="0.3"/>
  <pageSetup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Example Long</vt:lpstr>
    </vt:vector>
  </TitlesOfParts>
  <Company>Crowe Horwath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Glenn</dc:creator>
  <cp:lastModifiedBy>Megan Pinkston</cp:lastModifiedBy>
  <cp:lastPrinted>2011-06-24T18:14:02Z</cp:lastPrinted>
  <dcterms:created xsi:type="dcterms:W3CDTF">2011-06-24T16:30:07Z</dcterms:created>
  <dcterms:modified xsi:type="dcterms:W3CDTF">2012-12-31T18:31:53Z</dcterms:modified>
</cp:coreProperties>
</file>